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GGMC-Doc\IT\Website\GYEITI\"/>
    </mc:Choice>
  </mc:AlternateContent>
  <xr:revisionPtr revIDLastSave="0" documentId="8_{75D09824-3D7F-4116-B75C-7CF0B9A0131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P58" i="1"/>
  <c r="O58" i="1"/>
  <c r="S58" i="1"/>
  <c r="N58" i="1"/>
  <c r="L47" i="1"/>
  <c r="G47" i="1"/>
  <c r="G48" i="1"/>
  <c r="G4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L50" i="1"/>
  <c r="L51" i="1"/>
  <c r="L36" i="1"/>
  <c r="L37" i="1"/>
  <c r="L38" i="1"/>
  <c r="L39" i="1"/>
  <c r="L40" i="1"/>
  <c r="L41" i="1"/>
  <c r="L42" i="1"/>
  <c r="L43" i="1"/>
  <c r="L44" i="1"/>
  <c r="L45" i="1"/>
  <c r="L46" i="1"/>
  <c r="L48" i="1"/>
  <c r="L49" i="1"/>
  <c r="L52" i="1"/>
  <c r="L53" i="1"/>
  <c r="L54" i="1"/>
  <c r="L55" i="1"/>
  <c r="L35" i="1"/>
  <c r="G54" i="1"/>
  <c r="G55" i="1"/>
  <c r="G38" i="1"/>
  <c r="G39" i="1"/>
  <c r="G40" i="1"/>
  <c r="G41" i="1"/>
  <c r="G42" i="1"/>
  <c r="G43" i="1"/>
  <c r="G44" i="1"/>
  <c r="G45" i="1"/>
  <c r="G46" i="1"/>
  <c r="G50" i="1"/>
  <c r="G51" i="1"/>
  <c r="G52" i="1"/>
  <c r="G53" i="1"/>
  <c r="L5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4" i="1"/>
  <c r="I55" i="1"/>
  <c r="I56" i="1"/>
  <c r="I53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R58" i="1" l="1"/>
  <c r="T58" i="1"/>
  <c r="D58" i="1"/>
  <c r="E58" i="1"/>
  <c r="J58" i="1"/>
  <c r="B58" i="1"/>
  <c r="M56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1" i="1"/>
  <c r="K55" i="1"/>
  <c r="M55" i="1" s="1"/>
  <c r="K54" i="1"/>
  <c r="M54" i="1" s="1"/>
  <c r="K53" i="1"/>
  <c r="K52" i="1"/>
  <c r="K51" i="1"/>
  <c r="K50" i="1"/>
  <c r="K49" i="1"/>
  <c r="K48" i="1"/>
  <c r="K47" i="1"/>
  <c r="K46" i="1"/>
  <c r="M46" i="1" s="1"/>
  <c r="K45" i="1"/>
  <c r="M45" i="1" s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C53" i="1"/>
  <c r="C52" i="1"/>
  <c r="C51" i="1"/>
  <c r="C49" i="1"/>
  <c r="C48" i="1"/>
  <c r="C47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M32" i="1" l="1"/>
  <c r="M49" i="1"/>
  <c r="M33" i="1"/>
  <c r="M25" i="1"/>
  <c r="M27" i="1"/>
  <c r="M51" i="1"/>
  <c r="M35" i="1"/>
  <c r="M26" i="1"/>
  <c r="M30" i="1"/>
  <c r="M34" i="1"/>
  <c r="M47" i="1"/>
  <c r="M31" i="1"/>
  <c r="M48" i="1"/>
  <c r="M52" i="1"/>
  <c r="L58" i="1"/>
  <c r="M28" i="1"/>
  <c r="M36" i="1"/>
  <c r="M53" i="1"/>
  <c r="M37" i="1"/>
  <c r="M29" i="1"/>
  <c r="K58" i="1"/>
  <c r="M50" i="1"/>
  <c r="C58" i="1"/>
  <c r="M58" i="1" l="1"/>
</calcChain>
</file>

<file path=xl/sharedStrings.xml><?xml version="1.0" encoding="utf-8"?>
<sst xmlns="http://schemas.openxmlformats.org/spreadsheetml/2006/main" count="91" uniqueCount="28">
  <si>
    <t xml:space="preserve">GUYANA MINERAL PRODUCTION DECLARED </t>
  </si>
  <si>
    <t>MINERALS</t>
  </si>
  <si>
    <t>GOLD</t>
  </si>
  <si>
    <t>OMAI</t>
  </si>
  <si>
    <t>SMALL &amp; MEDIUM</t>
  </si>
  <si>
    <t>AGM INC.</t>
  </si>
  <si>
    <t>GRAND TOTAL</t>
  </si>
  <si>
    <t>Ozs</t>
  </si>
  <si>
    <t>KGs</t>
  </si>
  <si>
    <t>OZs</t>
  </si>
  <si>
    <t>DIAMONDS</t>
  </si>
  <si>
    <t>Metric Cts</t>
  </si>
  <si>
    <t>SAND</t>
  </si>
  <si>
    <t>LOAM</t>
  </si>
  <si>
    <t>LATERITE</t>
  </si>
  <si>
    <t>BAUXITE</t>
  </si>
  <si>
    <t>MANGANESE</t>
  </si>
  <si>
    <t>STONE</t>
  </si>
  <si>
    <t>TONNES</t>
  </si>
  <si>
    <t>TOTAL</t>
  </si>
  <si>
    <t>-</t>
  </si>
  <si>
    <t>COMPANY</t>
  </si>
  <si>
    <t>TROY RESOURCES</t>
  </si>
  <si>
    <t>x1000 TONNES</t>
  </si>
  <si>
    <t>Guyana Gold Fields</t>
  </si>
  <si>
    <t>YEAR</t>
  </si>
  <si>
    <t xml:space="preserve">GUYANA MINERAL PRODUCTION </t>
  </si>
  <si>
    <t xml:space="preserve">GUYANA MINERAL DECLARED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</si>
</sst>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DF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1" fillId="20" borderId="15" xfId="0" applyFont="1" applyFill="1" applyBorder="1" applyAlignment="1">
      <alignment horizontal="center" vertical="center"/>
    </xf>
    <xf numFmtId="0" fontId="1" fillId="20" borderId="14" xfId="0" quotePrefix="1" applyFont="1" applyFill="1" applyBorder="1" applyAlignment="1">
      <alignment horizontal="center"/>
    </xf>
    <xf numFmtId="0" fontId="1" fillId="20" borderId="2" xfId="0" quotePrefix="1" applyFont="1" applyFill="1" applyBorder="1" applyAlignment="1">
      <alignment horizontal="center"/>
    </xf>
    <xf numFmtId="0" fontId="1" fillId="20" borderId="30" xfId="0" quotePrefix="1" applyFont="1" applyFill="1" applyBorder="1" applyAlignment="1">
      <alignment horizontal="center"/>
    </xf>
    <xf numFmtId="164" fontId="1" fillId="11" borderId="4" xfId="1" applyFont="1" applyFill="1" applyBorder="1" applyAlignment="1">
      <alignment horizontal="center"/>
    </xf>
    <xf numFmtId="164" fontId="1" fillId="11" borderId="5" xfId="1" applyFont="1" applyFill="1" applyBorder="1" applyAlignment="1">
      <alignment horizontal="center"/>
    </xf>
    <xf numFmtId="164" fontId="1" fillId="11" borderId="6" xfId="1" applyFont="1" applyFill="1" applyBorder="1" applyAlignment="1">
      <alignment horizontal="center"/>
    </xf>
    <xf numFmtId="164" fontId="1" fillId="11" borderId="14" xfId="1" applyFont="1" applyFill="1" applyBorder="1" applyAlignment="1">
      <alignment horizontal="center"/>
    </xf>
    <xf numFmtId="164" fontId="1" fillId="11" borderId="2" xfId="1" applyFont="1" applyFill="1" applyBorder="1" applyAlignment="1">
      <alignment horizontal="center"/>
    </xf>
    <xf numFmtId="164" fontId="1" fillId="11" borderId="13" xfId="1" applyFont="1" applyFill="1" applyBorder="1" applyAlignment="1">
      <alignment horizontal="center"/>
    </xf>
    <xf numFmtId="164" fontId="4" fillId="8" borderId="20" xfId="1" applyFont="1" applyFill="1" applyBorder="1" applyAlignment="1">
      <alignment horizontal="center"/>
    </xf>
    <xf numFmtId="164" fontId="4" fillId="8" borderId="3" xfId="1" applyFont="1" applyFill="1" applyBorder="1" applyAlignment="1">
      <alignment horizontal="center"/>
    </xf>
    <xf numFmtId="164" fontId="4" fillId="9" borderId="1" xfId="1" applyFont="1" applyFill="1" applyBorder="1" applyAlignment="1">
      <alignment horizontal="center"/>
    </xf>
    <xf numFmtId="164" fontId="4" fillId="9" borderId="3" xfId="1" applyFont="1" applyFill="1" applyBorder="1" applyAlignment="1">
      <alignment horizontal="center"/>
    </xf>
    <xf numFmtId="164" fontId="4" fillId="6" borderId="3" xfId="1" applyFont="1" applyFill="1" applyBorder="1" applyAlignment="1">
      <alignment horizontal="center"/>
    </xf>
    <xf numFmtId="164" fontId="4" fillId="6" borderId="1" xfId="1" applyFont="1" applyFill="1" applyBorder="1" applyAlignment="1">
      <alignment horizontal="center"/>
    </xf>
    <xf numFmtId="164" fontId="4" fillId="10" borderId="3" xfId="1" applyFont="1" applyFill="1" applyBorder="1" applyAlignment="1">
      <alignment horizontal="center"/>
    </xf>
    <xf numFmtId="164" fontId="4" fillId="2" borderId="3" xfId="1" applyFont="1" applyFill="1" applyBorder="1" applyAlignment="1">
      <alignment horizontal="center"/>
    </xf>
    <xf numFmtId="164" fontId="4" fillId="2" borderId="16" xfId="1" applyFont="1" applyFill="1" applyBorder="1" applyAlignment="1">
      <alignment horizontal="center"/>
    </xf>
    <xf numFmtId="164" fontId="4" fillId="0" borderId="24" xfId="1" applyFont="1" applyBorder="1" applyAlignment="1">
      <alignment horizontal="center"/>
    </xf>
    <xf numFmtId="164" fontId="4" fillId="0" borderId="10" xfId="1" applyFont="1" applyBorder="1" applyAlignment="1">
      <alignment horizontal="center"/>
    </xf>
    <xf numFmtId="164" fontId="4" fillId="0" borderId="22" xfId="1" applyFont="1" applyBorder="1" applyAlignment="1">
      <alignment horizontal="center"/>
    </xf>
    <xf numFmtId="164" fontId="4" fillId="12" borderId="11" xfId="1" applyFont="1" applyFill="1" applyBorder="1" applyAlignment="1">
      <alignment horizontal="center"/>
    </xf>
    <xf numFmtId="164" fontId="4" fillId="8" borderId="21" xfId="1" applyFont="1" applyFill="1" applyBorder="1" applyAlignment="1">
      <alignment horizontal="center"/>
    </xf>
    <xf numFmtId="164" fontId="4" fillId="8" borderId="1" xfId="1" applyFont="1" applyFill="1" applyBorder="1" applyAlignment="1">
      <alignment horizontal="center"/>
    </xf>
    <xf numFmtId="164" fontId="4" fillId="10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4" fillId="2" borderId="17" xfId="1" applyFont="1" applyFill="1" applyBorder="1" applyAlignment="1">
      <alignment horizontal="center"/>
    </xf>
    <xf numFmtId="164" fontId="4" fillId="0" borderId="25" xfId="1" applyFont="1" applyBorder="1" applyAlignment="1">
      <alignment horizontal="center"/>
    </xf>
    <xf numFmtId="164" fontId="4" fillId="0" borderId="9" xfId="1" applyFont="1" applyBorder="1" applyAlignment="1">
      <alignment horizontal="center"/>
    </xf>
    <xf numFmtId="164" fontId="4" fillId="12" borderId="8" xfId="1" applyFont="1" applyFill="1" applyBorder="1" applyAlignment="1">
      <alignment horizontal="center"/>
    </xf>
    <xf numFmtId="164" fontId="4" fillId="0" borderId="23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13" borderId="27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center"/>
    </xf>
    <xf numFmtId="0" fontId="1" fillId="15" borderId="27" xfId="0" applyFont="1" applyFill="1" applyBorder="1" applyAlignment="1">
      <alignment horizontal="center"/>
    </xf>
    <xf numFmtId="0" fontId="1" fillId="16" borderId="27" xfId="0" applyFont="1" applyFill="1" applyBorder="1" applyAlignment="1">
      <alignment horizontal="center"/>
    </xf>
    <xf numFmtId="0" fontId="1" fillId="17" borderId="27" xfId="0" applyFont="1" applyFill="1" applyBorder="1" applyAlignment="1">
      <alignment horizontal="center"/>
    </xf>
    <xf numFmtId="0" fontId="1" fillId="18" borderId="34" xfId="0" applyFont="1" applyFill="1" applyBorder="1" applyAlignment="1">
      <alignment horizontal="center"/>
    </xf>
    <xf numFmtId="0" fontId="1" fillId="19" borderId="27" xfId="0" applyFont="1" applyFill="1" applyBorder="1" applyAlignment="1">
      <alignment horizontal="center"/>
    </xf>
    <xf numFmtId="0" fontId="1" fillId="20" borderId="12" xfId="0" applyFont="1" applyFill="1" applyBorder="1" applyAlignment="1">
      <alignment horizontal="center" vertical="center"/>
    </xf>
    <xf numFmtId="0" fontId="1" fillId="2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0" borderId="4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20" borderId="6" xfId="0" applyFont="1" applyFill="1" applyBorder="1" applyAlignment="1">
      <alignment horizontal="center" vertical="center"/>
    </xf>
    <xf numFmtId="0" fontId="1" fillId="21" borderId="33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horizontal="center" vertical="center"/>
    </xf>
    <xf numFmtId="0" fontId="1" fillId="21" borderId="8" xfId="0" applyFont="1" applyFill="1" applyBorder="1" applyAlignment="1">
      <alignment horizontal="center" vertical="center"/>
    </xf>
    <xf numFmtId="0" fontId="1" fillId="10" borderId="3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164" fontId="4" fillId="8" borderId="30" xfId="1" applyFont="1" applyFill="1" applyBorder="1" applyAlignment="1">
      <alignment horizontal="center"/>
    </xf>
    <xf numFmtId="164" fontId="4" fillId="8" borderId="31" xfId="1" applyFont="1" applyFill="1" applyBorder="1" applyAlignment="1">
      <alignment horizontal="center"/>
    </xf>
    <xf numFmtId="164" fontId="4" fillId="9" borderId="31" xfId="1" applyFont="1" applyFill="1" applyBorder="1" applyAlignment="1">
      <alignment horizontal="center"/>
    </xf>
    <xf numFmtId="164" fontId="4" fillId="6" borderId="31" xfId="1" applyFont="1" applyFill="1" applyBorder="1" applyAlignment="1">
      <alignment horizontal="center"/>
    </xf>
    <xf numFmtId="164" fontId="4" fillId="10" borderId="31" xfId="1" applyFont="1" applyFill="1" applyBorder="1" applyAlignment="1">
      <alignment horizontal="center"/>
    </xf>
    <xf numFmtId="164" fontId="4" fillId="2" borderId="31" xfId="1" applyFont="1" applyFill="1" applyBorder="1" applyAlignment="1">
      <alignment horizontal="center"/>
    </xf>
    <xf numFmtId="164" fontId="4" fillId="2" borderId="32" xfId="1" applyFont="1" applyFill="1" applyBorder="1" applyAlignment="1">
      <alignment horizontal="center"/>
    </xf>
    <xf numFmtId="164" fontId="4" fillId="0" borderId="35" xfId="1" applyFont="1" applyBorder="1" applyAlignment="1">
      <alignment horizontal="center"/>
    </xf>
    <xf numFmtId="164" fontId="4" fillId="0" borderId="36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12" borderId="37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CCCC"/>
      <color rgb="FFCDF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103415</xdr:colOff>
      <xdr:row>0</xdr:row>
      <xdr:rowOff>0</xdr:rowOff>
    </xdr:from>
    <xdr:to>
      <xdr:col>1</xdr:col>
      <xdr:colOff>492036</xdr:colOff>
      <xdr:row>5</xdr:row>
      <xdr:rowOff>157161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415" y="0"/>
          <a:ext cx="1118507" cy="1119186"/>
        </a:xfrm>
        <a:prstGeom prst="rect">
          <a:avLst/>
        </a:prstGeom>
      </xdr:spPr>
    </xdr:pic>
    <xdr:clientData/>
  </xdr:twoCellAnchor>
  <xdr:twoCellAnchor editAs="oneCell">
    <xdr:from>
      <xdr:col>0</xdr:col>
      <xdr:colOff>145749</xdr:colOff>
      <xdr:row>0</xdr:row>
      <xdr:rowOff>0</xdr:rowOff>
    </xdr:from>
    <xdr:to>
      <xdr:col>1</xdr:col>
      <xdr:colOff>530560</xdr:colOff>
      <xdr:row>5</xdr:row>
      <xdr:rowOff>157161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49" y="0"/>
          <a:ext cx="1126067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zoomScale="90" zoomScaleNormal="90" workbookViewId="0">
      <selection activeCell="P55" sqref="P55"/>
    </sheetView>
  </sheetViews>
  <sheetFormatPr defaultRowHeight="14.5" x14ac:dyDescent="0.35"/>
  <cols>
    <col min="1" max="1" width="11.26953125" style="2" bestFit="1" customWidth="1"/>
    <col min="2" max="2" width="14.26953125" bestFit="1" customWidth="1"/>
    <col min="3" max="4" width="12.7265625" bestFit="1" customWidth="1"/>
    <col min="5" max="5" width="11.54296875" bestFit="1" customWidth="1"/>
    <col min="6" max="6" width="12.54296875" bestFit="1" customWidth="1"/>
    <col min="7" max="7" width="10.26953125" bestFit="1" customWidth="1"/>
    <col min="8" max="8" width="11.36328125" bestFit="1" customWidth="1"/>
    <col min="9" max="9" width="10.26953125" bestFit="1" customWidth="1"/>
    <col min="10" max="10" width="14.26953125" bestFit="1" customWidth="1"/>
    <col min="11" max="11" width="12.7265625" bestFit="1" customWidth="1"/>
    <col min="12" max="12" width="15.7265625" bestFit="1" customWidth="1"/>
    <col min="13" max="13" width="12.7265625" bestFit="1" customWidth="1"/>
    <col min="14" max="14" width="14.26953125" bestFit="1" customWidth="1"/>
    <col min="15" max="16" width="15.7265625" bestFit="1" customWidth="1"/>
    <col min="17" max="17" width="14.26953125" bestFit="1" customWidth="1"/>
    <col min="18" max="18" width="11.54296875" bestFit="1" customWidth="1"/>
    <col min="19" max="19" width="14.7265625" bestFit="1" customWidth="1"/>
    <col min="20" max="20" width="12.81640625" bestFit="1" customWidth="1"/>
    <col min="21" max="21" width="44.54296875" bestFit="1" customWidth="1"/>
  </cols>
  <sheetData>
    <row r="1" spans="1:20" ht="15" customHeight="1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5" customHeigh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5" customHeight="1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15" customHeight="1" x14ac:dyDescent="0.3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0" s="1" customFormat="1" ht="15" customHeight="1" thickBot="1" x14ac:dyDescent="0.4">
      <c r="A7" s="50"/>
      <c r="B7" s="67" t="s">
        <v>27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9"/>
      <c r="O7" s="70" t="s">
        <v>26</v>
      </c>
      <c r="P7" s="71"/>
      <c r="Q7" s="71"/>
      <c r="R7" s="71"/>
      <c r="S7" s="71"/>
      <c r="T7" s="72"/>
    </row>
    <row r="8" spans="1:20" ht="15" thickBot="1" x14ac:dyDescent="0.4">
      <c r="A8" s="6" t="s">
        <v>1</v>
      </c>
      <c r="B8" s="63" t="s">
        <v>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N8" s="51" t="s">
        <v>10</v>
      </c>
      <c r="O8" s="52" t="s">
        <v>17</v>
      </c>
      <c r="P8" s="53" t="s">
        <v>12</v>
      </c>
      <c r="Q8" s="54" t="s">
        <v>13</v>
      </c>
      <c r="R8" s="55" t="s">
        <v>14</v>
      </c>
      <c r="S8" s="56" t="s">
        <v>15</v>
      </c>
      <c r="T8" s="57" t="s">
        <v>16</v>
      </c>
    </row>
    <row r="9" spans="1:20" ht="15" thickBot="1" x14ac:dyDescent="0.4">
      <c r="A9" s="18" t="s">
        <v>21</v>
      </c>
      <c r="B9" s="61" t="s">
        <v>3</v>
      </c>
      <c r="C9" s="62"/>
      <c r="D9" s="62" t="s">
        <v>5</v>
      </c>
      <c r="E9" s="62"/>
      <c r="F9" s="58" t="s">
        <v>24</v>
      </c>
      <c r="G9" s="59"/>
      <c r="H9" s="58" t="s">
        <v>22</v>
      </c>
      <c r="I9" s="59"/>
      <c r="J9" s="62" t="s">
        <v>4</v>
      </c>
      <c r="K9" s="62"/>
      <c r="L9" s="62" t="s">
        <v>6</v>
      </c>
      <c r="M9" s="66"/>
      <c r="N9" s="19" t="s">
        <v>20</v>
      </c>
      <c r="O9" s="20" t="s">
        <v>20</v>
      </c>
      <c r="P9" s="20" t="s">
        <v>20</v>
      </c>
      <c r="Q9" s="20" t="s">
        <v>20</v>
      </c>
      <c r="R9" s="20" t="s">
        <v>20</v>
      </c>
      <c r="S9" s="21" t="s">
        <v>20</v>
      </c>
      <c r="T9" s="19" t="s">
        <v>20</v>
      </c>
    </row>
    <row r="10" spans="1:20" ht="15" thickBot="1" x14ac:dyDescent="0.4">
      <c r="A10" s="7" t="s">
        <v>25</v>
      </c>
      <c r="B10" s="3" t="s">
        <v>9</v>
      </c>
      <c r="C10" s="4" t="s">
        <v>8</v>
      </c>
      <c r="D10" s="4" t="s">
        <v>9</v>
      </c>
      <c r="E10" s="4" t="s">
        <v>8</v>
      </c>
      <c r="F10" s="4" t="s">
        <v>7</v>
      </c>
      <c r="G10" s="4" t="s">
        <v>8</v>
      </c>
      <c r="H10" s="4" t="s">
        <v>7</v>
      </c>
      <c r="I10" s="4" t="s">
        <v>8</v>
      </c>
      <c r="J10" s="4" t="s">
        <v>9</v>
      </c>
      <c r="K10" s="4" t="s">
        <v>8</v>
      </c>
      <c r="L10" s="4" t="s">
        <v>9</v>
      </c>
      <c r="M10" s="5" t="s">
        <v>8</v>
      </c>
      <c r="N10" s="12" t="s">
        <v>11</v>
      </c>
      <c r="O10" s="11" t="s">
        <v>18</v>
      </c>
      <c r="P10" s="11" t="s">
        <v>18</v>
      </c>
      <c r="Q10" s="10" t="s">
        <v>18</v>
      </c>
      <c r="R10" s="11" t="s">
        <v>18</v>
      </c>
      <c r="S10" s="3" t="s">
        <v>23</v>
      </c>
      <c r="T10" s="12" t="s">
        <v>18</v>
      </c>
    </row>
    <row r="11" spans="1:20" x14ac:dyDescent="0.35">
      <c r="A11" s="8">
        <v>1979</v>
      </c>
      <c r="B11" s="28">
        <v>0</v>
      </c>
      <c r="C11" s="29">
        <v>0</v>
      </c>
      <c r="D11" s="30">
        <v>0</v>
      </c>
      <c r="E11" s="30">
        <f t="shared" ref="E11:E37" si="0">D11/31.102</f>
        <v>0</v>
      </c>
      <c r="F11" s="31">
        <v>0</v>
      </c>
      <c r="G11" s="30">
        <f t="shared" ref="G11:G37" si="1">F11/31.102</f>
        <v>0</v>
      </c>
      <c r="H11" s="32">
        <v>0</v>
      </c>
      <c r="I11" s="33">
        <f t="shared" ref="I11:I37" si="2">H11/31.102</f>
        <v>0</v>
      </c>
      <c r="J11" s="34">
        <v>10592</v>
      </c>
      <c r="K11" s="34">
        <f t="shared" ref="K11:K54" si="3">J11/31.102</f>
        <v>340.55687737123014</v>
      </c>
      <c r="L11" s="35">
        <f>SUM(B11+D11+J11)</f>
        <v>10592</v>
      </c>
      <c r="M11" s="36">
        <f>SUM(C11+E11+K11)</f>
        <v>340.55687737123014</v>
      </c>
      <c r="N11" s="37">
        <v>15826.37</v>
      </c>
      <c r="O11" s="38" t="s">
        <v>20</v>
      </c>
      <c r="P11" s="38" t="s">
        <v>20</v>
      </c>
      <c r="Q11" s="39" t="s">
        <v>20</v>
      </c>
      <c r="R11" s="38" t="s">
        <v>20</v>
      </c>
      <c r="S11" s="40">
        <v>1533</v>
      </c>
      <c r="T11" s="38"/>
    </row>
    <row r="12" spans="1:20" x14ac:dyDescent="0.35">
      <c r="A12" s="9">
        <v>1980</v>
      </c>
      <c r="B12" s="41">
        <v>0</v>
      </c>
      <c r="C12" s="42">
        <v>0</v>
      </c>
      <c r="D12" s="30">
        <v>0</v>
      </c>
      <c r="E12" s="30">
        <f t="shared" si="0"/>
        <v>0</v>
      </c>
      <c r="F12" s="30">
        <v>0</v>
      </c>
      <c r="G12" s="30">
        <f t="shared" si="1"/>
        <v>0</v>
      </c>
      <c r="H12" s="33">
        <v>0</v>
      </c>
      <c r="I12" s="33">
        <f t="shared" si="2"/>
        <v>0</v>
      </c>
      <c r="J12" s="43">
        <v>11003</v>
      </c>
      <c r="K12" s="43">
        <f t="shared" si="3"/>
        <v>353.77146164233812</v>
      </c>
      <c r="L12" s="44">
        <f t="shared" ref="L12:L34" si="4">SUM(B12+D12+J12)</f>
        <v>11003</v>
      </c>
      <c r="M12" s="45">
        <f t="shared" ref="M12:M56" si="5">SUM(C12+E12+K12)</f>
        <v>353.77146164233812</v>
      </c>
      <c r="N12" s="46">
        <v>10237.209999999999</v>
      </c>
      <c r="O12" s="47">
        <v>89912</v>
      </c>
      <c r="P12" s="47">
        <v>12</v>
      </c>
      <c r="Q12" s="39" t="s">
        <v>20</v>
      </c>
      <c r="R12" s="38" t="s">
        <v>20</v>
      </c>
      <c r="S12" s="48">
        <v>1626</v>
      </c>
      <c r="T12" s="47"/>
    </row>
    <row r="13" spans="1:20" x14ac:dyDescent="0.35">
      <c r="A13" s="9">
        <v>1981</v>
      </c>
      <c r="B13" s="41">
        <v>0</v>
      </c>
      <c r="C13" s="42">
        <v>0</v>
      </c>
      <c r="D13" s="30">
        <v>0</v>
      </c>
      <c r="E13" s="30">
        <f t="shared" si="0"/>
        <v>0</v>
      </c>
      <c r="F13" s="30">
        <v>0</v>
      </c>
      <c r="G13" s="30">
        <f t="shared" si="1"/>
        <v>0</v>
      </c>
      <c r="H13" s="33">
        <v>0</v>
      </c>
      <c r="I13" s="33">
        <f t="shared" si="2"/>
        <v>0</v>
      </c>
      <c r="J13" s="43">
        <v>19263</v>
      </c>
      <c r="K13" s="43">
        <f t="shared" si="3"/>
        <v>619.34923799112596</v>
      </c>
      <c r="L13" s="44">
        <f t="shared" si="4"/>
        <v>19263</v>
      </c>
      <c r="M13" s="45">
        <f t="shared" si="5"/>
        <v>619.34923799112596</v>
      </c>
      <c r="N13" s="46">
        <v>9540.81</v>
      </c>
      <c r="O13" s="47">
        <v>71823</v>
      </c>
      <c r="P13" s="47">
        <v>396</v>
      </c>
      <c r="Q13" s="39" t="s">
        <v>20</v>
      </c>
      <c r="R13" s="38" t="s">
        <v>20</v>
      </c>
      <c r="S13" s="48">
        <v>1503</v>
      </c>
      <c r="T13" s="47"/>
    </row>
    <row r="14" spans="1:20" x14ac:dyDescent="0.35">
      <c r="A14" s="9">
        <v>1982</v>
      </c>
      <c r="B14" s="41">
        <v>0</v>
      </c>
      <c r="C14" s="42">
        <v>0</v>
      </c>
      <c r="D14" s="30">
        <v>0</v>
      </c>
      <c r="E14" s="30">
        <f t="shared" si="0"/>
        <v>0</v>
      </c>
      <c r="F14" s="30">
        <v>0</v>
      </c>
      <c r="G14" s="30">
        <f t="shared" si="1"/>
        <v>0</v>
      </c>
      <c r="H14" s="33">
        <v>0</v>
      </c>
      <c r="I14" s="33">
        <f t="shared" si="2"/>
        <v>0</v>
      </c>
      <c r="J14" s="43">
        <v>8655</v>
      </c>
      <c r="K14" s="43">
        <f t="shared" si="3"/>
        <v>278.27792424924439</v>
      </c>
      <c r="L14" s="44">
        <f t="shared" si="4"/>
        <v>8655</v>
      </c>
      <c r="M14" s="45">
        <f t="shared" si="5"/>
        <v>278.27792424924439</v>
      </c>
      <c r="N14" s="46">
        <v>11494.02</v>
      </c>
      <c r="O14" s="47">
        <v>28112</v>
      </c>
      <c r="P14" s="47">
        <v>1054</v>
      </c>
      <c r="Q14" s="39" t="s">
        <v>20</v>
      </c>
      <c r="R14" s="38" t="s">
        <v>20</v>
      </c>
      <c r="S14" s="48">
        <v>1174</v>
      </c>
      <c r="T14" s="47"/>
    </row>
    <row r="15" spans="1:20" x14ac:dyDescent="0.35">
      <c r="A15" s="9">
        <v>1983</v>
      </c>
      <c r="B15" s="41">
        <v>0</v>
      </c>
      <c r="C15" s="42">
        <v>0</v>
      </c>
      <c r="D15" s="30">
        <v>0</v>
      </c>
      <c r="E15" s="30">
        <f t="shared" si="0"/>
        <v>0</v>
      </c>
      <c r="F15" s="30">
        <v>0</v>
      </c>
      <c r="G15" s="30">
        <f t="shared" si="1"/>
        <v>0</v>
      </c>
      <c r="H15" s="33">
        <v>0</v>
      </c>
      <c r="I15" s="33">
        <f t="shared" si="2"/>
        <v>0</v>
      </c>
      <c r="J15" s="43">
        <v>5039</v>
      </c>
      <c r="K15" s="43">
        <f t="shared" si="3"/>
        <v>162.01530448202689</v>
      </c>
      <c r="L15" s="44">
        <f t="shared" si="4"/>
        <v>5039</v>
      </c>
      <c r="M15" s="45">
        <f t="shared" si="5"/>
        <v>162.01530448202689</v>
      </c>
      <c r="N15" s="46">
        <v>12368.62</v>
      </c>
      <c r="O15" s="47">
        <v>41622</v>
      </c>
      <c r="P15" s="47">
        <v>477</v>
      </c>
      <c r="Q15" s="39" t="s">
        <v>20</v>
      </c>
      <c r="R15" s="38" t="s">
        <v>20</v>
      </c>
      <c r="S15" s="48">
        <v>1091</v>
      </c>
      <c r="T15" s="47"/>
    </row>
    <row r="16" spans="1:20" x14ac:dyDescent="0.35">
      <c r="A16" s="9">
        <v>1984</v>
      </c>
      <c r="B16" s="41">
        <v>0</v>
      </c>
      <c r="C16" s="42">
        <v>0</v>
      </c>
      <c r="D16" s="30">
        <v>0</v>
      </c>
      <c r="E16" s="30">
        <f t="shared" si="0"/>
        <v>0</v>
      </c>
      <c r="F16" s="30">
        <v>0</v>
      </c>
      <c r="G16" s="30">
        <f t="shared" si="1"/>
        <v>0</v>
      </c>
      <c r="H16" s="33">
        <v>0</v>
      </c>
      <c r="I16" s="33">
        <f t="shared" si="2"/>
        <v>0</v>
      </c>
      <c r="J16" s="43">
        <v>11132</v>
      </c>
      <c r="K16" s="43">
        <f t="shared" si="3"/>
        <v>357.91910488071505</v>
      </c>
      <c r="L16" s="44">
        <f t="shared" si="4"/>
        <v>11132</v>
      </c>
      <c r="M16" s="45">
        <f t="shared" si="5"/>
        <v>357.91910488071505</v>
      </c>
      <c r="N16" s="46">
        <v>7431.61</v>
      </c>
      <c r="O16" s="47">
        <v>38975</v>
      </c>
      <c r="P16" s="47">
        <v>217</v>
      </c>
      <c r="Q16" s="39" t="s">
        <v>20</v>
      </c>
      <c r="R16" s="38" t="s">
        <v>20</v>
      </c>
      <c r="S16" s="48">
        <v>1333</v>
      </c>
      <c r="T16" s="47"/>
    </row>
    <row r="17" spans="1:20" x14ac:dyDescent="0.35">
      <c r="A17" s="9">
        <v>1985</v>
      </c>
      <c r="B17" s="41">
        <v>0</v>
      </c>
      <c r="C17" s="42">
        <v>0</v>
      </c>
      <c r="D17" s="30">
        <v>0</v>
      </c>
      <c r="E17" s="30">
        <f t="shared" si="0"/>
        <v>0</v>
      </c>
      <c r="F17" s="30">
        <v>0</v>
      </c>
      <c r="G17" s="30">
        <f t="shared" si="1"/>
        <v>0</v>
      </c>
      <c r="H17" s="33">
        <v>0</v>
      </c>
      <c r="I17" s="33">
        <f t="shared" si="2"/>
        <v>0</v>
      </c>
      <c r="J17" s="43">
        <v>10328</v>
      </c>
      <c r="K17" s="43">
        <f t="shared" si="3"/>
        <v>332.06867725548199</v>
      </c>
      <c r="L17" s="44">
        <f t="shared" si="4"/>
        <v>10328</v>
      </c>
      <c r="M17" s="45">
        <f t="shared" si="5"/>
        <v>332.06867725548199</v>
      </c>
      <c r="N17" s="46">
        <v>11882.3</v>
      </c>
      <c r="O17" s="47">
        <v>22112</v>
      </c>
      <c r="P17" s="47">
        <v>2019</v>
      </c>
      <c r="Q17" s="39" t="s">
        <v>20</v>
      </c>
      <c r="R17" s="38" t="s">
        <v>20</v>
      </c>
      <c r="S17" s="48">
        <v>1573</v>
      </c>
      <c r="T17" s="47"/>
    </row>
    <row r="18" spans="1:20" x14ac:dyDescent="0.35">
      <c r="A18" s="9">
        <v>1986</v>
      </c>
      <c r="B18" s="41">
        <v>0</v>
      </c>
      <c r="C18" s="42">
        <v>0</v>
      </c>
      <c r="D18" s="30">
        <v>0</v>
      </c>
      <c r="E18" s="30">
        <f t="shared" si="0"/>
        <v>0</v>
      </c>
      <c r="F18" s="30">
        <v>0</v>
      </c>
      <c r="G18" s="30">
        <f t="shared" si="1"/>
        <v>0</v>
      </c>
      <c r="H18" s="33">
        <v>0</v>
      </c>
      <c r="I18" s="33">
        <f t="shared" si="2"/>
        <v>0</v>
      </c>
      <c r="J18" s="43">
        <v>14036</v>
      </c>
      <c r="K18" s="43">
        <f t="shared" si="3"/>
        <v>451.28930615394506</v>
      </c>
      <c r="L18" s="44">
        <f t="shared" si="4"/>
        <v>14036</v>
      </c>
      <c r="M18" s="45">
        <f t="shared" si="5"/>
        <v>451.28930615394506</v>
      </c>
      <c r="N18" s="46">
        <v>9486.9500000000007</v>
      </c>
      <c r="O18" s="47">
        <v>33847</v>
      </c>
      <c r="P18" s="47">
        <v>2366</v>
      </c>
      <c r="Q18" s="39" t="s">
        <v>20</v>
      </c>
      <c r="R18" s="38" t="s">
        <v>20</v>
      </c>
      <c r="S18" s="48">
        <v>1470</v>
      </c>
      <c r="T18" s="47"/>
    </row>
    <row r="19" spans="1:20" x14ac:dyDescent="0.35">
      <c r="A19" s="9">
        <v>1987</v>
      </c>
      <c r="B19" s="41">
        <v>0</v>
      </c>
      <c r="C19" s="42">
        <v>0</v>
      </c>
      <c r="D19" s="30">
        <v>0</v>
      </c>
      <c r="E19" s="30">
        <f t="shared" si="0"/>
        <v>0</v>
      </c>
      <c r="F19" s="30">
        <v>0</v>
      </c>
      <c r="G19" s="30">
        <f t="shared" si="1"/>
        <v>0</v>
      </c>
      <c r="H19" s="33">
        <v>0</v>
      </c>
      <c r="I19" s="33">
        <f t="shared" si="2"/>
        <v>0</v>
      </c>
      <c r="J19" s="43">
        <v>21415</v>
      </c>
      <c r="K19" s="43">
        <f t="shared" si="3"/>
        <v>688.54092984373995</v>
      </c>
      <c r="L19" s="44">
        <f t="shared" si="4"/>
        <v>21415</v>
      </c>
      <c r="M19" s="45">
        <f t="shared" si="5"/>
        <v>688.54092984373995</v>
      </c>
      <c r="N19" s="46">
        <v>7661.64</v>
      </c>
      <c r="O19" s="47">
        <v>24335</v>
      </c>
      <c r="P19" s="47">
        <v>2717</v>
      </c>
      <c r="Q19" s="39" t="s">
        <v>20</v>
      </c>
      <c r="R19" s="38" t="s">
        <v>20</v>
      </c>
      <c r="S19" s="48">
        <v>1359</v>
      </c>
      <c r="T19" s="47"/>
    </row>
    <row r="20" spans="1:20" x14ac:dyDescent="0.35">
      <c r="A20" s="9">
        <v>1988</v>
      </c>
      <c r="B20" s="41">
        <v>0</v>
      </c>
      <c r="C20" s="42">
        <v>0</v>
      </c>
      <c r="D20" s="30">
        <v>0</v>
      </c>
      <c r="E20" s="30">
        <f t="shared" si="0"/>
        <v>0</v>
      </c>
      <c r="F20" s="30">
        <v>0</v>
      </c>
      <c r="G20" s="30">
        <f t="shared" si="1"/>
        <v>0</v>
      </c>
      <c r="H20" s="33">
        <v>0</v>
      </c>
      <c r="I20" s="33">
        <f t="shared" si="2"/>
        <v>0</v>
      </c>
      <c r="J20" s="43">
        <v>18803</v>
      </c>
      <c r="K20" s="43">
        <f t="shared" si="3"/>
        <v>604.55919233489806</v>
      </c>
      <c r="L20" s="44">
        <f t="shared" si="4"/>
        <v>18803</v>
      </c>
      <c r="M20" s="45">
        <f t="shared" si="5"/>
        <v>604.55919233489806</v>
      </c>
      <c r="N20" s="46">
        <v>4354.92</v>
      </c>
      <c r="O20" s="47">
        <v>11755</v>
      </c>
      <c r="P20" s="47">
        <v>9505</v>
      </c>
      <c r="Q20" s="39" t="s">
        <v>20</v>
      </c>
      <c r="R20" s="38" t="s">
        <v>20</v>
      </c>
      <c r="S20" s="48">
        <v>1339</v>
      </c>
      <c r="T20" s="47"/>
    </row>
    <row r="21" spans="1:20" x14ac:dyDescent="0.35">
      <c r="A21" s="9">
        <v>1989</v>
      </c>
      <c r="B21" s="41">
        <v>0</v>
      </c>
      <c r="C21" s="42">
        <v>0</v>
      </c>
      <c r="D21" s="30">
        <v>0</v>
      </c>
      <c r="E21" s="30">
        <f t="shared" si="0"/>
        <v>0</v>
      </c>
      <c r="F21" s="30">
        <v>0</v>
      </c>
      <c r="G21" s="30">
        <f t="shared" si="1"/>
        <v>0</v>
      </c>
      <c r="H21" s="33">
        <v>0</v>
      </c>
      <c r="I21" s="33">
        <f t="shared" si="2"/>
        <v>0</v>
      </c>
      <c r="J21" s="43">
        <v>17343</v>
      </c>
      <c r="K21" s="43">
        <f t="shared" si="3"/>
        <v>557.61687351295734</v>
      </c>
      <c r="L21" s="44">
        <f t="shared" si="4"/>
        <v>17343</v>
      </c>
      <c r="M21" s="45">
        <f t="shared" si="5"/>
        <v>557.61687351295734</v>
      </c>
      <c r="N21" s="46">
        <v>8057.85</v>
      </c>
      <c r="O21" s="47">
        <v>61492</v>
      </c>
      <c r="P21" s="47">
        <v>11173</v>
      </c>
      <c r="Q21" s="39" t="s">
        <v>20</v>
      </c>
      <c r="R21" s="38" t="s">
        <v>20</v>
      </c>
      <c r="S21" s="48">
        <v>1322</v>
      </c>
      <c r="T21" s="47"/>
    </row>
    <row r="22" spans="1:20" x14ac:dyDescent="0.35">
      <c r="A22" s="9">
        <v>1990</v>
      </c>
      <c r="B22" s="41">
        <v>0</v>
      </c>
      <c r="C22" s="42">
        <v>0</v>
      </c>
      <c r="D22" s="30">
        <v>0</v>
      </c>
      <c r="E22" s="30">
        <f t="shared" si="0"/>
        <v>0</v>
      </c>
      <c r="F22" s="30">
        <v>0</v>
      </c>
      <c r="G22" s="30">
        <f t="shared" si="1"/>
        <v>0</v>
      </c>
      <c r="H22" s="33">
        <v>0</v>
      </c>
      <c r="I22" s="33">
        <f t="shared" si="2"/>
        <v>0</v>
      </c>
      <c r="J22" s="43">
        <v>38717</v>
      </c>
      <c r="K22" s="43">
        <f t="shared" si="3"/>
        <v>1244.8395601569032</v>
      </c>
      <c r="L22" s="44">
        <f t="shared" si="4"/>
        <v>38717</v>
      </c>
      <c r="M22" s="45">
        <f t="shared" si="5"/>
        <v>1244.8395601569032</v>
      </c>
      <c r="N22" s="46">
        <v>15279</v>
      </c>
      <c r="O22" s="47">
        <v>3288</v>
      </c>
      <c r="P22" s="47">
        <v>43995</v>
      </c>
      <c r="Q22" s="39" t="s">
        <v>20</v>
      </c>
      <c r="R22" s="38" t="s">
        <v>20</v>
      </c>
      <c r="S22" s="48">
        <v>1456</v>
      </c>
      <c r="T22" s="47"/>
    </row>
    <row r="23" spans="1:20" x14ac:dyDescent="0.35">
      <c r="A23" s="9">
        <v>1991</v>
      </c>
      <c r="B23" s="41">
        <v>0</v>
      </c>
      <c r="C23" s="42">
        <v>0</v>
      </c>
      <c r="D23" s="30">
        <v>0</v>
      </c>
      <c r="E23" s="30">
        <f t="shared" si="0"/>
        <v>0</v>
      </c>
      <c r="F23" s="30">
        <v>0</v>
      </c>
      <c r="G23" s="30">
        <f t="shared" si="1"/>
        <v>0</v>
      </c>
      <c r="H23" s="33">
        <v>0</v>
      </c>
      <c r="I23" s="33">
        <f t="shared" si="2"/>
        <v>0</v>
      </c>
      <c r="J23" s="43">
        <v>59296</v>
      </c>
      <c r="K23" s="43">
        <f t="shared" si="3"/>
        <v>1906.501189634107</v>
      </c>
      <c r="L23" s="44">
        <f t="shared" si="4"/>
        <v>59296</v>
      </c>
      <c r="M23" s="45">
        <f t="shared" si="5"/>
        <v>1906.501189634107</v>
      </c>
      <c r="N23" s="46">
        <v>23132.240000000002</v>
      </c>
      <c r="O23" s="47">
        <v>63377</v>
      </c>
      <c r="P23" s="47">
        <v>17017</v>
      </c>
      <c r="Q23" s="39" t="s">
        <v>20</v>
      </c>
      <c r="R23" s="38" t="s">
        <v>20</v>
      </c>
      <c r="S23" s="48">
        <v>2204</v>
      </c>
      <c r="T23" s="47"/>
    </row>
    <row r="24" spans="1:20" x14ac:dyDescent="0.35">
      <c r="A24" s="9">
        <v>1992</v>
      </c>
      <c r="B24" s="41">
        <v>0</v>
      </c>
      <c r="C24" s="42">
        <v>0</v>
      </c>
      <c r="D24" s="30">
        <v>0</v>
      </c>
      <c r="E24" s="30">
        <f t="shared" si="0"/>
        <v>0</v>
      </c>
      <c r="F24" s="30">
        <v>0</v>
      </c>
      <c r="G24" s="30">
        <f t="shared" si="1"/>
        <v>0</v>
      </c>
      <c r="H24" s="33">
        <v>0</v>
      </c>
      <c r="I24" s="33">
        <f t="shared" si="2"/>
        <v>0</v>
      </c>
      <c r="J24" s="43">
        <v>79581</v>
      </c>
      <c r="K24" s="43">
        <f t="shared" si="3"/>
        <v>2558.7100508005915</v>
      </c>
      <c r="L24" s="44">
        <f t="shared" si="4"/>
        <v>79581</v>
      </c>
      <c r="M24" s="45">
        <f t="shared" si="5"/>
        <v>2558.7100508005915</v>
      </c>
      <c r="N24" s="46">
        <v>44828.38</v>
      </c>
      <c r="O24" s="47">
        <v>13260</v>
      </c>
      <c r="P24" s="47">
        <v>90021</v>
      </c>
      <c r="Q24" s="39" t="s">
        <v>20</v>
      </c>
      <c r="R24" s="38" t="s">
        <v>20</v>
      </c>
      <c r="S24" s="48">
        <v>2336</v>
      </c>
      <c r="T24" s="47"/>
    </row>
    <row r="25" spans="1:20" x14ac:dyDescent="0.35">
      <c r="A25" s="9">
        <v>1993</v>
      </c>
      <c r="B25" s="41">
        <v>202229.95800000001</v>
      </c>
      <c r="C25" s="42">
        <f t="shared" ref="C25:C37" si="6">B25/31.102</f>
        <v>6502.1528519066305</v>
      </c>
      <c r="D25" s="30">
        <v>0</v>
      </c>
      <c r="E25" s="30">
        <f t="shared" si="0"/>
        <v>0</v>
      </c>
      <c r="F25" s="30">
        <v>0</v>
      </c>
      <c r="G25" s="30">
        <f t="shared" si="1"/>
        <v>0</v>
      </c>
      <c r="H25" s="33">
        <v>0</v>
      </c>
      <c r="I25" s="33">
        <f t="shared" si="2"/>
        <v>0</v>
      </c>
      <c r="J25" s="43">
        <v>87100</v>
      </c>
      <c r="K25" s="43">
        <f t="shared" si="3"/>
        <v>2800.4629927335864</v>
      </c>
      <c r="L25" s="44">
        <f t="shared" si="4"/>
        <v>289329.95799999998</v>
      </c>
      <c r="M25" s="45">
        <f t="shared" si="5"/>
        <v>9302.6158446402169</v>
      </c>
      <c r="N25" s="46">
        <v>50090.400000000001</v>
      </c>
      <c r="O25" s="47">
        <v>69333</v>
      </c>
      <c r="P25" s="47">
        <v>166247</v>
      </c>
      <c r="Q25" s="39" t="s">
        <v>20</v>
      </c>
      <c r="R25" s="38" t="s">
        <v>20</v>
      </c>
      <c r="S25" s="48">
        <v>2110</v>
      </c>
      <c r="T25" s="47"/>
    </row>
    <row r="26" spans="1:20" x14ac:dyDescent="0.35">
      <c r="A26" s="9">
        <v>1994</v>
      </c>
      <c r="B26" s="41">
        <v>251848.64</v>
      </c>
      <c r="C26" s="42">
        <f t="shared" si="6"/>
        <v>8097.5062696932673</v>
      </c>
      <c r="D26" s="30">
        <v>0</v>
      </c>
      <c r="E26" s="30">
        <f t="shared" si="0"/>
        <v>0</v>
      </c>
      <c r="F26" s="30">
        <v>0</v>
      </c>
      <c r="G26" s="30">
        <f t="shared" si="1"/>
        <v>0</v>
      </c>
      <c r="H26" s="33">
        <v>0</v>
      </c>
      <c r="I26" s="33">
        <f t="shared" si="2"/>
        <v>0</v>
      </c>
      <c r="J26" s="43">
        <v>99095</v>
      </c>
      <c r="K26" s="43">
        <f t="shared" si="3"/>
        <v>3186.1295093563112</v>
      </c>
      <c r="L26" s="44">
        <f t="shared" si="4"/>
        <v>350943.64</v>
      </c>
      <c r="M26" s="45">
        <f t="shared" si="5"/>
        <v>11283.635779049579</v>
      </c>
      <c r="N26" s="46">
        <v>37427.269999999997</v>
      </c>
      <c r="O26" s="47">
        <v>92525</v>
      </c>
      <c r="P26" s="47">
        <v>751357</v>
      </c>
      <c r="Q26" s="39" t="s">
        <v>20</v>
      </c>
      <c r="R26" s="38" t="s">
        <v>20</v>
      </c>
      <c r="S26" s="48">
        <v>2091</v>
      </c>
      <c r="T26" s="47"/>
    </row>
    <row r="27" spans="1:20" x14ac:dyDescent="0.35">
      <c r="A27" s="9">
        <v>1995</v>
      </c>
      <c r="B27" s="41">
        <v>178356.15</v>
      </c>
      <c r="C27" s="42">
        <f t="shared" si="6"/>
        <v>5734.5556555848498</v>
      </c>
      <c r="D27" s="30">
        <v>0</v>
      </c>
      <c r="E27" s="30">
        <f t="shared" si="0"/>
        <v>0</v>
      </c>
      <c r="F27" s="30">
        <v>0</v>
      </c>
      <c r="G27" s="30">
        <f t="shared" si="1"/>
        <v>0</v>
      </c>
      <c r="H27" s="33">
        <v>0</v>
      </c>
      <c r="I27" s="33">
        <f t="shared" si="2"/>
        <v>0</v>
      </c>
      <c r="J27" s="43">
        <v>91451</v>
      </c>
      <c r="K27" s="43">
        <f t="shared" si="3"/>
        <v>2940.3575332776027</v>
      </c>
      <c r="L27" s="44">
        <f t="shared" si="4"/>
        <v>269807.15000000002</v>
      </c>
      <c r="M27" s="45">
        <f t="shared" si="5"/>
        <v>8674.9131888624524</v>
      </c>
      <c r="N27" s="46">
        <v>52427.68</v>
      </c>
      <c r="O27" s="47">
        <v>98104</v>
      </c>
      <c r="P27" s="47">
        <v>171881</v>
      </c>
      <c r="Q27" s="39" t="s">
        <v>20</v>
      </c>
      <c r="R27" s="38" t="s">
        <v>20</v>
      </c>
      <c r="S27" s="48">
        <v>2036</v>
      </c>
      <c r="T27" s="47"/>
    </row>
    <row r="28" spans="1:20" x14ac:dyDescent="0.35">
      <c r="A28" s="9">
        <v>1996</v>
      </c>
      <c r="B28" s="41">
        <v>253442.49</v>
      </c>
      <c r="C28" s="42">
        <f t="shared" si="6"/>
        <v>8148.7521702784379</v>
      </c>
      <c r="D28" s="30">
        <v>0</v>
      </c>
      <c r="E28" s="30">
        <f t="shared" si="0"/>
        <v>0</v>
      </c>
      <c r="F28" s="30">
        <v>0</v>
      </c>
      <c r="G28" s="30">
        <f t="shared" si="1"/>
        <v>0</v>
      </c>
      <c r="H28" s="33">
        <v>0</v>
      </c>
      <c r="I28" s="33">
        <f t="shared" si="2"/>
        <v>0</v>
      </c>
      <c r="J28" s="43">
        <v>110135</v>
      </c>
      <c r="K28" s="43">
        <f t="shared" si="3"/>
        <v>3541.0906051057809</v>
      </c>
      <c r="L28" s="44">
        <f t="shared" si="4"/>
        <v>363577.49</v>
      </c>
      <c r="M28" s="45">
        <f t="shared" si="5"/>
        <v>11689.842775384219</v>
      </c>
      <c r="N28" s="46">
        <v>45500.73</v>
      </c>
      <c r="O28" s="47">
        <v>336506</v>
      </c>
      <c r="P28" s="47">
        <v>118917</v>
      </c>
      <c r="Q28" s="39" t="s">
        <v>20</v>
      </c>
      <c r="R28" s="38" t="s">
        <v>20</v>
      </c>
      <c r="S28" s="48">
        <v>2369</v>
      </c>
      <c r="T28" s="47"/>
    </row>
    <row r="29" spans="1:20" x14ac:dyDescent="0.35">
      <c r="A29" s="9">
        <v>1997</v>
      </c>
      <c r="B29" s="41">
        <v>333567.81099999999</v>
      </c>
      <c r="C29" s="42">
        <f t="shared" si="6"/>
        <v>10724.963378560864</v>
      </c>
      <c r="D29" s="30">
        <v>0</v>
      </c>
      <c r="E29" s="30">
        <f t="shared" si="0"/>
        <v>0</v>
      </c>
      <c r="F29" s="30">
        <v>0</v>
      </c>
      <c r="G29" s="30">
        <f t="shared" si="1"/>
        <v>0</v>
      </c>
      <c r="H29" s="33">
        <v>0</v>
      </c>
      <c r="I29" s="33">
        <f t="shared" si="2"/>
        <v>0</v>
      </c>
      <c r="J29" s="43">
        <v>98051</v>
      </c>
      <c r="K29" s="43">
        <f t="shared" si="3"/>
        <v>3152.5625361713073</v>
      </c>
      <c r="L29" s="44">
        <f t="shared" si="4"/>
        <v>431618.81099999999</v>
      </c>
      <c r="M29" s="45">
        <f t="shared" si="5"/>
        <v>13877.52591473217</v>
      </c>
      <c r="N29" s="46">
        <v>35611.870000000003</v>
      </c>
      <c r="O29" s="47">
        <v>176913</v>
      </c>
      <c r="P29" s="47">
        <v>149070</v>
      </c>
      <c r="Q29" s="39" t="s">
        <v>20</v>
      </c>
      <c r="R29" s="38" t="s">
        <v>20</v>
      </c>
      <c r="S29" s="48">
        <v>2491</v>
      </c>
      <c r="T29" s="47"/>
    </row>
    <row r="30" spans="1:20" x14ac:dyDescent="0.35">
      <c r="A30" s="9">
        <v>1998</v>
      </c>
      <c r="B30" s="41">
        <v>324245.31400000001</v>
      </c>
      <c r="C30" s="42">
        <f t="shared" si="6"/>
        <v>10425.223908430326</v>
      </c>
      <c r="D30" s="30">
        <v>0</v>
      </c>
      <c r="E30" s="30">
        <f t="shared" si="0"/>
        <v>0</v>
      </c>
      <c r="F30" s="30">
        <v>0</v>
      </c>
      <c r="G30" s="30">
        <f t="shared" si="1"/>
        <v>0</v>
      </c>
      <c r="H30" s="33">
        <v>0</v>
      </c>
      <c r="I30" s="33">
        <f t="shared" si="2"/>
        <v>0</v>
      </c>
      <c r="J30" s="43">
        <v>110047</v>
      </c>
      <c r="K30" s="43">
        <f t="shared" si="3"/>
        <v>3538.2612050671983</v>
      </c>
      <c r="L30" s="44">
        <f t="shared" si="4"/>
        <v>434292.31400000001</v>
      </c>
      <c r="M30" s="45">
        <f t="shared" si="5"/>
        <v>13963.485113497523</v>
      </c>
      <c r="N30" s="46">
        <v>33494.699999999997</v>
      </c>
      <c r="O30" s="47">
        <v>32445</v>
      </c>
      <c r="P30" s="47">
        <v>290619</v>
      </c>
      <c r="Q30" s="49" t="s">
        <v>20</v>
      </c>
      <c r="R30" s="38" t="s">
        <v>20</v>
      </c>
      <c r="S30" s="48">
        <v>2489</v>
      </c>
      <c r="T30" s="47"/>
    </row>
    <row r="31" spans="1:20" x14ac:dyDescent="0.35">
      <c r="A31" s="9">
        <v>1999</v>
      </c>
      <c r="B31" s="41">
        <v>312089.79200000002</v>
      </c>
      <c r="C31" s="42">
        <f t="shared" si="6"/>
        <v>10034.396244614494</v>
      </c>
      <c r="D31" s="30">
        <v>0</v>
      </c>
      <c r="E31" s="30">
        <f t="shared" si="0"/>
        <v>0</v>
      </c>
      <c r="F31" s="30">
        <v>0</v>
      </c>
      <c r="G31" s="30">
        <f t="shared" si="1"/>
        <v>0</v>
      </c>
      <c r="H31" s="33">
        <v>0</v>
      </c>
      <c r="I31" s="33">
        <f t="shared" si="2"/>
        <v>0</v>
      </c>
      <c r="J31" s="43">
        <v>110684</v>
      </c>
      <c r="K31" s="43">
        <f t="shared" si="3"/>
        <v>3558.7422030737571</v>
      </c>
      <c r="L31" s="44">
        <f t="shared" si="4"/>
        <v>422773.79200000002</v>
      </c>
      <c r="M31" s="45">
        <f t="shared" si="5"/>
        <v>13593.138447688252</v>
      </c>
      <c r="N31" s="46">
        <v>45440.84</v>
      </c>
      <c r="O31" s="47">
        <v>128477</v>
      </c>
      <c r="P31" s="47">
        <v>211300</v>
      </c>
      <c r="Q31" s="49">
        <v>19173</v>
      </c>
      <c r="R31" s="47" t="s">
        <v>20</v>
      </c>
      <c r="S31" s="48">
        <v>2539</v>
      </c>
      <c r="T31" s="47"/>
    </row>
    <row r="32" spans="1:20" x14ac:dyDescent="0.35">
      <c r="A32" s="9">
        <v>2000</v>
      </c>
      <c r="B32" s="41">
        <v>329603.36499999999</v>
      </c>
      <c r="C32" s="42">
        <f t="shared" si="6"/>
        <v>10597.497427818147</v>
      </c>
      <c r="D32" s="30">
        <v>0</v>
      </c>
      <c r="E32" s="30">
        <f t="shared" si="0"/>
        <v>0</v>
      </c>
      <c r="F32" s="30">
        <v>0</v>
      </c>
      <c r="G32" s="30">
        <f t="shared" si="1"/>
        <v>0</v>
      </c>
      <c r="H32" s="33">
        <v>0</v>
      </c>
      <c r="I32" s="33">
        <f t="shared" si="2"/>
        <v>0</v>
      </c>
      <c r="J32" s="43">
        <v>105289</v>
      </c>
      <c r="K32" s="43">
        <f t="shared" si="3"/>
        <v>3385.2806893447369</v>
      </c>
      <c r="L32" s="44">
        <f t="shared" si="4"/>
        <v>434892.36499999999</v>
      </c>
      <c r="M32" s="45">
        <f t="shared" si="5"/>
        <v>13982.778117162885</v>
      </c>
      <c r="N32" s="46">
        <v>81706</v>
      </c>
      <c r="O32" s="47">
        <v>120179</v>
      </c>
      <c r="P32" s="47">
        <v>261764</v>
      </c>
      <c r="Q32" s="49">
        <v>14568</v>
      </c>
      <c r="R32" s="47">
        <v>1000</v>
      </c>
      <c r="S32" s="48">
        <v>2667</v>
      </c>
      <c r="T32" s="47"/>
    </row>
    <row r="33" spans="1:21" x14ac:dyDescent="0.35">
      <c r="A33" s="9">
        <v>2001</v>
      </c>
      <c r="B33" s="41">
        <v>354068.58799999999</v>
      </c>
      <c r="C33" s="42">
        <f t="shared" si="6"/>
        <v>11384.109960774227</v>
      </c>
      <c r="D33" s="30">
        <v>0</v>
      </c>
      <c r="E33" s="30">
        <f t="shared" si="0"/>
        <v>0</v>
      </c>
      <c r="F33" s="30">
        <v>0</v>
      </c>
      <c r="G33" s="30">
        <f t="shared" si="1"/>
        <v>0</v>
      </c>
      <c r="H33" s="33">
        <v>0</v>
      </c>
      <c r="I33" s="33">
        <f t="shared" si="2"/>
        <v>0</v>
      </c>
      <c r="J33" s="43">
        <v>101849</v>
      </c>
      <c r="K33" s="43">
        <f t="shared" si="3"/>
        <v>3274.6768696546847</v>
      </c>
      <c r="L33" s="44">
        <f t="shared" si="4"/>
        <v>455917.58799999999</v>
      </c>
      <c r="M33" s="45">
        <f t="shared" si="5"/>
        <v>14658.786830428911</v>
      </c>
      <c r="N33" s="46">
        <v>179463.12</v>
      </c>
      <c r="O33" s="47">
        <v>117904</v>
      </c>
      <c r="P33" s="47">
        <v>243127</v>
      </c>
      <c r="Q33" s="49">
        <v>43275</v>
      </c>
      <c r="R33" s="47">
        <v>12000</v>
      </c>
      <c r="S33" s="48">
        <v>1953</v>
      </c>
      <c r="T33" s="47"/>
    </row>
    <row r="34" spans="1:21" x14ac:dyDescent="0.35">
      <c r="A34" s="9">
        <v>2002</v>
      </c>
      <c r="B34" s="41">
        <v>319431</v>
      </c>
      <c r="C34" s="42">
        <f t="shared" si="6"/>
        <v>10270.43276959681</v>
      </c>
      <c r="D34" s="30">
        <v>0</v>
      </c>
      <c r="E34" s="30">
        <f t="shared" si="0"/>
        <v>0</v>
      </c>
      <c r="F34" s="30">
        <v>0</v>
      </c>
      <c r="G34" s="30">
        <f t="shared" si="1"/>
        <v>0</v>
      </c>
      <c r="H34" s="33">
        <v>0</v>
      </c>
      <c r="I34" s="33">
        <f t="shared" si="2"/>
        <v>0</v>
      </c>
      <c r="J34" s="43">
        <v>117240</v>
      </c>
      <c r="K34" s="43">
        <f t="shared" si="3"/>
        <v>3769.5325059481706</v>
      </c>
      <c r="L34" s="44">
        <f t="shared" si="4"/>
        <v>436671</v>
      </c>
      <c r="M34" s="45">
        <f t="shared" si="5"/>
        <v>14039.965275544981</v>
      </c>
      <c r="N34" s="46">
        <v>248436.66</v>
      </c>
      <c r="O34" s="47">
        <v>54746</v>
      </c>
      <c r="P34" s="47">
        <v>186327</v>
      </c>
      <c r="Q34" s="49">
        <v>10730</v>
      </c>
      <c r="R34" s="47">
        <v>4500</v>
      </c>
      <c r="S34" s="48">
        <v>1686</v>
      </c>
      <c r="T34" s="47"/>
    </row>
    <row r="35" spans="1:21" x14ac:dyDescent="0.35">
      <c r="A35" s="9">
        <v>2003</v>
      </c>
      <c r="B35" s="41">
        <v>270693</v>
      </c>
      <c r="C35" s="42">
        <f t="shared" si="6"/>
        <v>8703.3952800462994</v>
      </c>
      <c r="D35" s="30">
        <v>0</v>
      </c>
      <c r="E35" s="30">
        <f t="shared" si="0"/>
        <v>0</v>
      </c>
      <c r="F35" s="30">
        <v>0</v>
      </c>
      <c r="G35" s="30">
        <f t="shared" si="1"/>
        <v>0</v>
      </c>
      <c r="H35" s="33">
        <v>0</v>
      </c>
      <c r="I35" s="33">
        <f t="shared" si="2"/>
        <v>0</v>
      </c>
      <c r="J35" s="43">
        <v>105747</v>
      </c>
      <c r="K35" s="43">
        <f t="shared" si="3"/>
        <v>3400.0064304546331</v>
      </c>
      <c r="L35" s="44">
        <f>SUM(B35+D35+F35+H35+J35)</f>
        <v>376440</v>
      </c>
      <c r="M35" s="45">
        <f t="shared" si="5"/>
        <v>12103.401710500933</v>
      </c>
      <c r="N35" s="46">
        <v>412537</v>
      </c>
      <c r="O35" s="47">
        <v>154093</v>
      </c>
      <c r="P35" s="47">
        <v>253674</v>
      </c>
      <c r="Q35" s="49">
        <v>10677</v>
      </c>
      <c r="R35" s="47">
        <v>5250</v>
      </c>
      <c r="S35" s="48">
        <v>1882</v>
      </c>
      <c r="T35" s="47"/>
      <c r="U35" s="15"/>
    </row>
    <row r="36" spans="1:21" x14ac:dyDescent="0.35">
      <c r="A36" s="9">
        <v>2004</v>
      </c>
      <c r="B36" s="41">
        <v>242192</v>
      </c>
      <c r="C36" s="42">
        <f t="shared" si="6"/>
        <v>7787.0233425503184</v>
      </c>
      <c r="D36" s="30">
        <v>0</v>
      </c>
      <c r="E36" s="30">
        <f t="shared" si="0"/>
        <v>0</v>
      </c>
      <c r="F36" s="30">
        <v>0</v>
      </c>
      <c r="G36" s="30">
        <f t="shared" si="1"/>
        <v>0</v>
      </c>
      <c r="H36" s="33">
        <v>0</v>
      </c>
      <c r="I36" s="33">
        <f t="shared" si="2"/>
        <v>0</v>
      </c>
      <c r="J36" s="43">
        <v>116236</v>
      </c>
      <c r="K36" s="43">
        <f t="shared" si="3"/>
        <v>3737.251623689795</v>
      </c>
      <c r="L36" s="44">
        <f t="shared" ref="L36:L56" si="7">SUM(B36+D36+F36+H36+J36)</f>
        <v>358428</v>
      </c>
      <c r="M36" s="45">
        <f t="shared" si="5"/>
        <v>11524.274966240113</v>
      </c>
      <c r="N36" s="46">
        <v>444940</v>
      </c>
      <c r="O36" s="47">
        <v>285583</v>
      </c>
      <c r="P36" s="47">
        <v>142094</v>
      </c>
      <c r="Q36" s="49">
        <v>17300</v>
      </c>
      <c r="R36" s="47">
        <v>3000</v>
      </c>
      <c r="S36" s="48">
        <v>1506</v>
      </c>
      <c r="T36" s="47"/>
      <c r="U36" s="15"/>
    </row>
    <row r="37" spans="1:21" x14ac:dyDescent="0.35">
      <c r="A37" s="9">
        <v>2005</v>
      </c>
      <c r="B37" s="41">
        <v>100001</v>
      </c>
      <c r="C37" s="42">
        <f t="shared" si="6"/>
        <v>3215.2594688444474</v>
      </c>
      <c r="D37" s="30">
        <v>0</v>
      </c>
      <c r="E37" s="30">
        <f t="shared" si="0"/>
        <v>0</v>
      </c>
      <c r="F37" s="30">
        <v>0</v>
      </c>
      <c r="G37" s="30">
        <f t="shared" si="1"/>
        <v>0</v>
      </c>
      <c r="H37" s="33">
        <v>0</v>
      </c>
      <c r="I37" s="33">
        <f t="shared" si="2"/>
        <v>0</v>
      </c>
      <c r="J37" s="43">
        <v>162527</v>
      </c>
      <c r="K37" s="43">
        <f t="shared" si="3"/>
        <v>5225.6125008038071</v>
      </c>
      <c r="L37" s="44">
        <f t="shared" si="7"/>
        <v>262528</v>
      </c>
      <c r="M37" s="45">
        <f t="shared" si="5"/>
        <v>8440.8719696482549</v>
      </c>
      <c r="N37" s="46">
        <v>356950</v>
      </c>
      <c r="O37" s="47">
        <v>315964</v>
      </c>
      <c r="P37" s="47">
        <v>573150</v>
      </c>
      <c r="Q37" s="49">
        <v>4000</v>
      </c>
      <c r="R37" s="47">
        <v>12000</v>
      </c>
      <c r="S37" s="48">
        <v>1648</v>
      </c>
      <c r="T37" s="47"/>
      <c r="U37" s="15"/>
    </row>
    <row r="38" spans="1:21" x14ac:dyDescent="0.35">
      <c r="A38" s="9">
        <v>2006</v>
      </c>
      <c r="B38" s="41">
        <v>0</v>
      </c>
      <c r="C38" s="42">
        <v>0</v>
      </c>
      <c r="D38" s="30">
        <v>0</v>
      </c>
      <c r="E38" s="30">
        <f t="shared" ref="E38:E55" si="8">D38/31.102</f>
        <v>0</v>
      </c>
      <c r="F38" s="30">
        <v>0</v>
      </c>
      <c r="G38" s="30">
        <f t="shared" ref="G38:G52" si="9">F38/31.102</f>
        <v>0</v>
      </c>
      <c r="H38" s="33">
        <v>0</v>
      </c>
      <c r="I38" s="33">
        <f t="shared" ref="I38:I52" si="10">H38/31.102</f>
        <v>0</v>
      </c>
      <c r="J38" s="43">
        <v>205970</v>
      </c>
      <c r="K38" s="43">
        <f t="shared" si="3"/>
        <v>6622.403703941869</v>
      </c>
      <c r="L38" s="44">
        <f t="shared" si="7"/>
        <v>205970</v>
      </c>
      <c r="M38" s="45">
        <f t="shared" si="5"/>
        <v>6622.403703941869</v>
      </c>
      <c r="N38" s="46">
        <v>340544</v>
      </c>
      <c r="O38" s="47">
        <v>204000</v>
      </c>
      <c r="P38" s="47">
        <v>285000</v>
      </c>
      <c r="Q38" s="49">
        <v>21017</v>
      </c>
      <c r="R38" s="47">
        <v>0</v>
      </c>
      <c r="S38" s="48">
        <v>1574</v>
      </c>
      <c r="T38" s="47"/>
      <c r="U38" s="15"/>
    </row>
    <row r="39" spans="1:21" s="1" customFormat="1" x14ac:dyDescent="0.35">
      <c r="A39" s="9">
        <v>2007</v>
      </c>
      <c r="B39" s="41">
        <v>0</v>
      </c>
      <c r="C39" s="42">
        <v>0</v>
      </c>
      <c r="D39" s="30">
        <v>0</v>
      </c>
      <c r="E39" s="30">
        <f t="shared" si="8"/>
        <v>0</v>
      </c>
      <c r="F39" s="30">
        <v>0</v>
      </c>
      <c r="G39" s="30">
        <f t="shared" si="9"/>
        <v>0</v>
      </c>
      <c r="H39" s="33">
        <v>0</v>
      </c>
      <c r="I39" s="33">
        <f t="shared" si="10"/>
        <v>0</v>
      </c>
      <c r="J39" s="43">
        <v>246200</v>
      </c>
      <c r="K39" s="43">
        <f t="shared" si="3"/>
        <v>7915.8896533984953</v>
      </c>
      <c r="L39" s="44">
        <f t="shared" si="7"/>
        <v>246200</v>
      </c>
      <c r="M39" s="45">
        <f t="shared" si="5"/>
        <v>7915.8896533984953</v>
      </c>
      <c r="N39" s="46">
        <v>268925</v>
      </c>
      <c r="O39" s="47">
        <v>368008</v>
      </c>
      <c r="P39" s="47">
        <v>715500</v>
      </c>
      <c r="Q39" s="49">
        <v>15</v>
      </c>
      <c r="R39" s="47">
        <v>0</v>
      </c>
      <c r="S39" s="48">
        <v>2239</v>
      </c>
      <c r="T39" s="47"/>
      <c r="U39" s="16"/>
    </row>
    <row r="40" spans="1:21" s="1" customFormat="1" x14ac:dyDescent="0.35">
      <c r="A40" s="9">
        <v>2008</v>
      </c>
      <c r="B40" s="41">
        <v>0</v>
      </c>
      <c r="C40" s="42">
        <v>0</v>
      </c>
      <c r="D40" s="30">
        <v>0</v>
      </c>
      <c r="E40" s="30">
        <f t="shared" si="8"/>
        <v>0</v>
      </c>
      <c r="F40" s="30">
        <v>0</v>
      </c>
      <c r="G40" s="30">
        <f t="shared" si="9"/>
        <v>0</v>
      </c>
      <c r="H40" s="33">
        <v>0</v>
      </c>
      <c r="I40" s="33">
        <f t="shared" si="10"/>
        <v>0</v>
      </c>
      <c r="J40" s="43">
        <v>260387</v>
      </c>
      <c r="K40" s="43">
        <f t="shared" si="3"/>
        <v>8372.0339528004624</v>
      </c>
      <c r="L40" s="44">
        <f t="shared" si="7"/>
        <v>260387</v>
      </c>
      <c r="M40" s="45">
        <f t="shared" si="5"/>
        <v>8372.0339528004624</v>
      </c>
      <c r="N40" s="46">
        <v>168925</v>
      </c>
      <c r="O40" s="47">
        <v>449565</v>
      </c>
      <c r="P40" s="47">
        <v>683815</v>
      </c>
      <c r="Q40" s="49">
        <v>9620</v>
      </c>
      <c r="R40" s="47">
        <v>0</v>
      </c>
      <c r="S40" s="48">
        <v>2109</v>
      </c>
      <c r="T40" s="47"/>
      <c r="U40" s="16"/>
    </row>
    <row r="41" spans="1:21" s="14" customFormat="1" x14ac:dyDescent="0.35">
      <c r="A41" s="9">
        <v>2009</v>
      </c>
      <c r="B41" s="41">
        <v>0</v>
      </c>
      <c r="C41" s="42">
        <v>0</v>
      </c>
      <c r="D41" s="30">
        <v>0</v>
      </c>
      <c r="E41" s="30">
        <f t="shared" si="8"/>
        <v>0</v>
      </c>
      <c r="F41" s="30">
        <v>0</v>
      </c>
      <c r="G41" s="30">
        <f t="shared" si="9"/>
        <v>0</v>
      </c>
      <c r="H41" s="33">
        <v>0</v>
      </c>
      <c r="I41" s="33">
        <f t="shared" si="10"/>
        <v>0</v>
      </c>
      <c r="J41" s="43">
        <v>305178</v>
      </c>
      <c r="K41" s="43">
        <f t="shared" si="3"/>
        <v>9812.1664201659059</v>
      </c>
      <c r="L41" s="44">
        <f t="shared" si="7"/>
        <v>305178</v>
      </c>
      <c r="M41" s="45">
        <f t="shared" si="5"/>
        <v>9812.1664201659059</v>
      </c>
      <c r="N41" s="46">
        <v>143982</v>
      </c>
      <c r="O41" s="47">
        <v>340016</v>
      </c>
      <c r="P41" s="47">
        <v>478572</v>
      </c>
      <c r="Q41" s="49">
        <v>2000</v>
      </c>
      <c r="R41" s="47">
        <v>0</v>
      </c>
      <c r="S41" s="48">
        <v>1448</v>
      </c>
      <c r="T41" s="47"/>
      <c r="U41" s="17"/>
    </row>
    <row r="42" spans="1:21" s="14" customFormat="1" x14ac:dyDescent="0.35">
      <c r="A42" s="9">
        <v>2010</v>
      </c>
      <c r="B42" s="41">
        <v>0</v>
      </c>
      <c r="C42" s="42">
        <v>0</v>
      </c>
      <c r="D42" s="30">
        <v>0</v>
      </c>
      <c r="E42" s="30">
        <f t="shared" si="8"/>
        <v>0</v>
      </c>
      <c r="F42" s="30">
        <v>0</v>
      </c>
      <c r="G42" s="30">
        <f t="shared" si="9"/>
        <v>0</v>
      </c>
      <c r="H42" s="33">
        <v>0</v>
      </c>
      <c r="I42" s="33">
        <f t="shared" si="10"/>
        <v>0</v>
      </c>
      <c r="J42" s="43">
        <v>308438</v>
      </c>
      <c r="K42" s="43">
        <f t="shared" si="3"/>
        <v>9916.9828306861291</v>
      </c>
      <c r="L42" s="44">
        <f t="shared" si="7"/>
        <v>308438</v>
      </c>
      <c r="M42" s="45">
        <f t="shared" si="5"/>
        <v>9916.9828306861291</v>
      </c>
      <c r="N42" s="46">
        <v>49920</v>
      </c>
      <c r="O42" s="47">
        <v>514932</v>
      </c>
      <c r="P42" s="47">
        <v>652175</v>
      </c>
      <c r="Q42" s="49">
        <v>0</v>
      </c>
      <c r="R42" s="47">
        <v>0</v>
      </c>
      <c r="S42" s="48">
        <v>1010</v>
      </c>
      <c r="T42" s="47"/>
      <c r="U42" s="17"/>
    </row>
    <row r="43" spans="1:21" s="14" customFormat="1" x14ac:dyDescent="0.35">
      <c r="A43" s="9">
        <v>2011</v>
      </c>
      <c r="B43" s="41">
        <v>0</v>
      </c>
      <c r="C43" s="42">
        <v>0</v>
      </c>
      <c r="D43" s="30">
        <v>0</v>
      </c>
      <c r="E43" s="30">
        <f t="shared" si="8"/>
        <v>0</v>
      </c>
      <c r="F43" s="30">
        <v>0</v>
      </c>
      <c r="G43" s="30">
        <f t="shared" si="9"/>
        <v>0</v>
      </c>
      <c r="H43" s="33">
        <v>0</v>
      </c>
      <c r="I43" s="33">
        <f t="shared" si="10"/>
        <v>0</v>
      </c>
      <c r="J43" s="43">
        <v>363083</v>
      </c>
      <c r="K43" s="43">
        <f t="shared" si="3"/>
        <v>11673.943797826507</v>
      </c>
      <c r="L43" s="44">
        <f t="shared" si="7"/>
        <v>363083</v>
      </c>
      <c r="M43" s="45">
        <f t="shared" si="5"/>
        <v>11673.943797826507</v>
      </c>
      <c r="N43" s="46">
        <v>52273</v>
      </c>
      <c r="O43" s="47">
        <v>539105</v>
      </c>
      <c r="P43" s="47">
        <v>674880</v>
      </c>
      <c r="Q43" s="49">
        <v>12133</v>
      </c>
      <c r="R43" s="47">
        <v>0</v>
      </c>
      <c r="S43" s="48">
        <v>1827</v>
      </c>
      <c r="T43" s="47"/>
      <c r="U43" s="17"/>
    </row>
    <row r="44" spans="1:21" x14ac:dyDescent="0.35">
      <c r="A44" s="9">
        <v>2012</v>
      </c>
      <c r="B44" s="41">
        <v>0</v>
      </c>
      <c r="C44" s="42">
        <v>0</v>
      </c>
      <c r="D44" s="30">
        <v>0</v>
      </c>
      <c r="E44" s="30">
        <f t="shared" si="8"/>
        <v>0</v>
      </c>
      <c r="F44" s="30">
        <v>0</v>
      </c>
      <c r="G44" s="30">
        <f t="shared" si="9"/>
        <v>0</v>
      </c>
      <c r="H44" s="33">
        <v>0</v>
      </c>
      <c r="I44" s="33">
        <f t="shared" si="10"/>
        <v>0</v>
      </c>
      <c r="J44" s="43">
        <v>438645</v>
      </c>
      <c r="K44" s="43">
        <f t="shared" si="3"/>
        <v>14103.433862774098</v>
      </c>
      <c r="L44" s="44">
        <f t="shared" si="7"/>
        <v>438645</v>
      </c>
      <c r="M44" s="45">
        <f t="shared" si="5"/>
        <v>14103.433862774098</v>
      </c>
      <c r="N44" s="46">
        <v>40764</v>
      </c>
      <c r="O44" s="47">
        <v>483858</v>
      </c>
      <c r="P44" s="47">
        <v>1478184</v>
      </c>
      <c r="Q44" s="49">
        <v>92064</v>
      </c>
      <c r="R44" s="47">
        <v>0</v>
      </c>
      <c r="S44" s="48">
        <v>2210</v>
      </c>
      <c r="T44" s="47"/>
      <c r="U44" s="15"/>
    </row>
    <row r="45" spans="1:21" x14ac:dyDescent="0.35">
      <c r="A45" s="9">
        <v>2013</v>
      </c>
      <c r="B45" s="41">
        <v>0</v>
      </c>
      <c r="C45" s="42">
        <v>0</v>
      </c>
      <c r="D45" s="30">
        <v>0</v>
      </c>
      <c r="E45" s="30">
        <f t="shared" si="8"/>
        <v>0</v>
      </c>
      <c r="F45" s="30">
        <v>0</v>
      </c>
      <c r="G45" s="30">
        <f t="shared" si="9"/>
        <v>0</v>
      </c>
      <c r="H45" s="33">
        <v>0</v>
      </c>
      <c r="I45" s="33">
        <f t="shared" si="10"/>
        <v>0</v>
      </c>
      <c r="J45" s="43">
        <v>481103</v>
      </c>
      <c r="K45" s="43">
        <f t="shared" si="3"/>
        <v>15468.555076843933</v>
      </c>
      <c r="L45" s="44">
        <f t="shared" si="7"/>
        <v>481103</v>
      </c>
      <c r="M45" s="45">
        <f t="shared" si="5"/>
        <v>15468.555076843933</v>
      </c>
      <c r="N45" s="46">
        <v>55928</v>
      </c>
      <c r="O45" s="47">
        <v>654995</v>
      </c>
      <c r="P45" s="47">
        <v>2334000</v>
      </c>
      <c r="Q45" s="49">
        <v>94559</v>
      </c>
      <c r="R45" s="47">
        <v>0</v>
      </c>
      <c r="S45" s="48">
        <v>1694.3</v>
      </c>
      <c r="T45" s="47"/>
      <c r="U45" s="17"/>
    </row>
    <row r="46" spans="1:21" x14ac:dyDescent="0.35">
      <c r="A46" s="9">
        <v>2014</v>
      </c>
      <c r="B46" s="41">
        <v>0</v>
      </c>
      <c r="C46" s="42">
        <v>0</v>
      </c>
      <c r="D46" s="30">
        <v>0</v>
      </c>
      <c r="E46" s="30">
        <f t="shared" si="8"/>
        <v>0</v>
      </c>
      <c r="F46" s="30">
        <v>0</v>
      </c>
      <c r="G46" s="30">
        <f t="shared" si="9"/>
        <v>0</v>
      </c>
      <c r="H46" s="33">
        <v>0</v>
      </c>
      <c r="I46" s="33">
        <f t="shared" si="10"/>
        <v>0</v>
      </c>
      <c r="J46" s="43">
        <v>387507.38</v>
      </c>
      <c r="K46" s="43">
        <f t="shared" si="3"/>
        <v>12459.24313548968</v>
      </c>
      <c r="L46" s="44">
        <f t="shared" si="7"/>
        <v>387507.38</v>
      </c>
      <c r="M46" s="45">
        <f t="shared" si="5"/>
        <v>12459.24313548968</v>
      </c>
      <c r="N46" s="46">
        <v>99950.5</v>
      </c>
      <c r="O46" s="47">
        <v>840073.58</v>
      </c>
      <c r="P46" s="47">
        <v>4169387.14</v>
      </c>
      <c r="Q46" s="49">
        <v>100800</v>
      </c>
      <c r="R46" s="47">
        <v>0</v>
      </c>
      <c r="S46" s="48">
        <v>1601.7</v>
      </c>
      <c r="T46" s="47"/>
      <c r="U46" s="17"/>
    </row>
    <row r="47" spans="1:21" ht="15" customHeight="1" x14ac:dyDescent="0.35">
      <c r="A47" s="9">
        <v>2015</v>
      </c>
      <c r="B47" s="41"/>
      <c r="C47" s="42">
        <f>B47/31.102</f>
        <v>0</v>
      </c>
      <c r="D47" s="30">
        <v>0</v>
      </c>
      <c r="E47" s="30">
        <f t="shared" si="8"/>
        <v>0</v>
      </c>
      <c r="F47" s="30">
        <v>39491</v>
      </c>
      <c r="G47" s="30">
        <f t="shared" si="9"/>
        <v>1269.7254195871649</v>
      </c>
      <c r="H47" s="33">
        <v>0</v>
      </c>
      <c r="I47" s="33">
        <f t="shared" si="10"/>
        <v>0</v>
      </c>
      <c r="J47" s="43">
        <v>411567.81</v>
      </c>
      <c r="K47" s="43">
        <f t="shared" si="3"/>
        <v>13232.840653334191</v>
      </c>
      <c r="L47" s="44">
        <f>SUM(B47+D47+F47+H47+J47)</f>
        <v>451058.81</v>
      </c>
      <c r="M47" s="45">
        <f>SUM(C47+E47+K47)</f>
        <v>13232.840653334191</v>
      </c>
      <c r="N47" s="46">
        <v>118450.79</v>
      </c>
      <c r="O47" s="47">
        <v>398250.11</v>
      </c>
      <c r="P47" s="47">
        <v>1669379.3</v>
      </c>
      <c r="Q47" s="49" t="s">
        <v>20</v>
      </c>
      <c r="R47" s="47">
        <v>0</v>
      </c>
      <c r="S47" s="48">
        <v>1497.6</v>
      </c>
      <c r="T47" s="47"/>
      <c r="U47" s="17"/>
    </row>
    <row r="48" spans="1:21" x14ac:dyDescent="0.35">
      <c r="A48" s="9">
        <v>2016</v>
      </c>
      <c r="B48" s="41"/>
      <c r="C48" s="42">
        <f>B48/31.102</f>
        <v>0</v>
      </c>
      <c r="D48" s="30">
        <v>0</v>
      </c>
      <c r="E48" s="30">
        <f t="shared" si="8"/>
        <v>0</v>
      </c>
      <c r="F48" s="30">
        <v>230094.25</v>
      </c>
      <c r="G48" s="30">
        <f t="shared" si="9"/>
        <v>7398.0531798598158</v>
      </c>
      <c r="H48" s="33">
        <v>0</v>
      </c>
      <c r="I48" s="33">
        <f t="shared" si="10"/>
        <v>0</v>
      </c>
      <c r="J48" s="43">
        <v>482612.84</v>
      </c>
      <c r="K48" s="43">
        <f t="shared" si="3"/>
        <v>15517.099864960453</v>
      </c>
      <c r="L48" s="44">
        <f>SUM(B48+D48+F48+H48+J48)</f>
        <v>712707.09000000008</v>
      </c>
      <c r="M48" s="45">
        <f>SUM(C48+E48+K48)</f>
        <v>15517.099864960453</v>
      </c>
      <c r="N48" s="46">
        <v>139889.59</v>
      </c>
      <c r="O48" s="47">
        <v>517770.2</v>
      </c>
      <c r="P48" s="47">
        <v>1687657.87</v>
      </c>
      <c r="Q48" s="49">
        <v>23564.34</v>
      </c>
      <c r="R48" s="47">
        <v>0</v>
      </c>
      <c r="S48" s="48">
        <v>1480.43</v>
      </c>
      <c r="T48" s="47"/>
      <c r="U48" s="17"/>
    </row>
    <row r="49" spans="1:21" x14ac:dyDescent="0.35">
      <c r="A49" s="9">
        <v>2017</v>
      </c>
      <c r="B49" s="41"/>
      <c r="C49" s="42">
        <f>B49/31.102</f>
        <v>0</v>
      </c>
      <c r="D49" s="30">
        <v>0</v>
      </c>
      <c r="E49" s="30">
        <f t="shared" si="8"/>
        <v>0</v>
      </c>
      <c r="F49" s="30">
        <v>234136.03</v>
      </c>
      <c r="G49" s="30">
        <f t="shared" si="9"/>
        <v>7528.0055944955311</v>
      </c>
      <c r="H49" s="33">
        <v>0</v>
      </c>
      <c r="I49" s="33">
        <f t="shared" si="10"/>
        <v>0</v>
      </c>
      <c r="J49" s="43">
        <v>419618.38</v>
      </c>
      <c r="K49" s="43">
        <f t="shared" si="3"/>
        <v>13491.684779113883</v>
      </c>
      <c r="L49" s="44">
        <f>SUM(B49+D49+F49+H49+J49)</f>
        <v>653754.41</v>
      </c>
      <c r="M49" s="45">
        <f>SUM(C49+E49+K49)</f>
        <v>13491.684779113883</v>
      </c>
      <c r="N49" s="46">
        <v>52161.06</v>
      </c>
      <c r="O49" s="47">
        <v>588936.62</v>
      </c>
      <c r="P49" s="47">
        <v>1674490.19</v>
      </c>
      <c r="Q49" s="49">
        <v>51053.74</v>
      </c>
      <c r="R49" s="47">
        <v>0</v>
      </c>
      <c r="S49" s="48">
        <v>1481.5</v>
      </c>
      <c r="T49" s="47"/>
      <c r="U49" s="17"/>
    </row>
    <row r="50" spans="1:21" x14ac:dyDescent="0.35">
      <c r="A50" s="9">
        <v>2018</v>
      </c>
      <c r="B50" s="41">
        <v>0</v>
      </c>
      <c r="C50" s="42">
        <v>0</v>
      </c>
      <c r="D50" s="30">
        <v>0</v>
      </c>
      <c r="E50" s="30">
        <f t="shared" si="8"/>
        <v>0</v>
      </c>
      <c r="F50" s="30">
        <v>163568</v>
      </c>
      <c r="G50" s="30">
        <f t="shared" si="9"/>
        <v>5259.0830171693142</v>
      </c>
      <c r="H50" s="33">
        <v>90684.37</v>
      </c>
      <c r="I50" s="33">
        <f t="shared" si="10"/>
        <v>2915.7086361005722</v>
      </c>
      <c r="J50" s="43">
        <v>358820.57</v>
      </c>
      <c r="K50" s="43">
        <f t="shared" si="3"/>
        <v>11536.896984116776</v>
      </c>
      <c r="L50" s="44">
        <f t="shared" si="7"/>
        <v>613072.93999999994</v>
      </c>
      <c r="M50" s="45">
        <f t="shared" si="5"/>
        <v>11536.896984116776</v>
      </c>
      <c r="N50" s="46">
        <v>62110.71</v>
      </c>
      <c r="O50" s="47">
        <v>661476.12</v>
      </c>
      <c r="P50" s="47">
        <v>6473843.6600000001</v>
      </c>
      <c r="Q50" s="49">
        <v>73910.850000000006</v>
      </c>
      <c r="R50" s="47">
        <v>0</v>
      </c>
      <c r="S50" s="48">
        <v>1924.46</v>
      </c>
      <c r="T50" s="47"/>
    </row>
    <row r="51" spans="1:21" x14ac:dyDescent="0.35">
      <c r="A51" s="9">
        <v>2019</v>
      </c>
      <c r="B51" s="41">
        <v>0</v>
      </c>
      <c r="C51" s="42">
        <f t="shared" ref="C51:C53" si="11">B51/31.102</f>
        <v>0</v>
      </c>
      <c r="D51" s="30">
        <v>0</v>
      </c>
      <c r="E51" s="30">
        <f t="shared" si="8"/>
        <v>0</v>
      </c>
      <c r="F51" s="30">
        <v>141315.79999999999</v>
      </c>
      <c r="G51" s="30">
        <f t="shared" si="9"/>
        <v>4543.6242042312388</v>
      </c>
      <c r="H51" s="33">
        <v>45268.13</v>
      </c>
      <c r="I51" s="33">
        <f t="shared" si="10"/>
        <v>1455.4732814609993</v>
      </c>
      <c r="J51" s="43">
        <v>448320.88</v>
      </c>
      <c r="K51" s="43">
        <f t="shared" si="3"/>
        <v>14414.535399652756</v>
      </c>
      <c r="L51" s="44">
        <f t="shared" si="7"/>
        <v>634904.81000000006</v>
      </c>
      <c r="M51" s="45">
        <f t="shared" si="5"/>
        <v>14414.535399652756</v>
      </c>
      <c r="N51" s="46">
        <v>54993.14</v>
      </c>
      <c r="O51" s="47">
        <v>635506.19999999995</v>
      </c>
      <c r="P51" s="47">
        <v>3423143.25</v>
      </c>
      <c r="Q51" s="49">
        <v>66574.990000000005</v>
      </c>
      <c r="R51" s="47">
        <v>2030</v>
      </c>
      <c r="S51" s="48">
        <v>1920.33</v>
      </c>
      <c r="T51" s="47"/>
    </row>
    <row r="52" spans="1:21" x14ac:dyDescent="0.35">
      <c r="A52" s="9">
        <v>2020</v>
      </c>
      <c r="B52" s="41">
        <v>0</v>
      </c>
      <c r="C52" s="42">
        <f t="shared" si="11"/>
        <v>0</v>
      </c>
      <c r="D52" s="30">
        <v>0</v>
      </c>
      <c r="E52" s="30">
        <f t="shared" si="8"/>
        <v>0</v>
      </c>
      <c r="F52" s="30">
        <v>73154.740000000005</v>
      </c>
      <c r="G52" s="30">
        <f t="shared" si="9"/>
        <v>2352.0911838466982</v>
      </c>
      <c r="H52" s="33">
        <v>26727.07</v>
      </c>
      <c r="I52" s="33">
        <f t="shared" si="10"/>
        <v>859.336055559128</v>
      </c>
      <c r="J52" s="43">
        <v>485551.81</v>
      </c>
      <c r="K52" s="43">
        <f t="shared" si="3"/>
        <v>15611.594431226287</v>
      </c>
      <c r="L52" s="44">
        <f t="shared" si="7"/>
        <v>585433.62</v>
      </c>
      <c r="M52" s="45">
        <f t="shared" si="5"/>
        <v>15611.594431226287</v>
      </c>
      <c r="N52" s="46">
        <v>24760.06</v>
      </c>
      <c r="O52" s="47">
        <v>672949.31</v>
      </c>
      <c r="P52" s="47">
        <v>1444934.4</v>
      </c>
      <c r="Q52" s="49">
        <v>41096.25</v>
      </c>
      <c r="R52" s="47">
        <v>0</v>
      </c>
      <c r="S52" s="48">
        <v>595.29</v>
      </c>
      <c r="T52" s="47"/>
    </row>
    <row r="53" spans="1:21" x14ac:dyDescent="0.35">
      <c r="A53" s="9">
        <v>2021</v>
      </c>
      <c r="B53" s="41">
        <v>0</v>
      </c>
      <c r="C53" s="42">
        <f t="shared" si="11"/>
        <v>0</v>
      </c>
      <c r="D53" s="30">
        <v>0</v>
      </c>
      <c r="E53" s="30">
        <f t="shared" si="8"/>
        <v>0</v>
      </c>
      <c r="F53" s="30">
        <v>51383.56</v>
      </c>
      <c r="G53" s="30">
        <f>F53/31.102</f>
        <v>1652.0982573467943</v>
      </c>
      <c r="H53" s="33">
        <v>16884.73</v>
      </c>
      <c r="I53" s="33">
        <f>H53/31.102</f>
        <v>542.88245128930612</v>
      </c>
      <c r="J53" s="43">
        <v>430786.09</v>
      </c>
      <c r="K53" s="43">
        <f t="shared" si="3"/>
        <v>13850.752041669346</v>
      </c>
      <c r="L53" s="44">
        <f t="shared" si="7"/>
        <v>499054.38</v>
      </c>
      <c r="M53" s="45">
        <f t="shared" si="5"/>
        <v>13850.752041669346</v>
      </c>
      <c r="N53" s="46">
        <v>45106.18</v>
      </c>
      <c r="O53" s="47">
        <v>853099.49</v>
      </c>
      <c r="P53" s="47">
        <v>1605514.49</v>
      </c>
      <c r="Q53" s="49">
        <v>173798.53</v>
      </c>
      <c r="R53" s="47">
        <v>0</v>
      </c>
      <c r="S53" s="48">
        <v>618.452</v>
      </c>
      <c r="T53" s="47"/>
    </row>
    <row r="54" spans="1:21" x14ac:dyDescent="0.35">
      <c r="A54" s="9">
        <v>2022</v>
      </c>
      <c r="B54" s="41">
        <v>0</v>
      </c>
      <c r="C54" s="42">
        <v>0</v>
      </c>
      <c r="D54" s="30">
        <v>101417.82</v>
      </c>
      <c r="E54" s="30">
        <f t="shared" si="8"/>
        <v>3260.8134525110927</v>
      </c>
      <c r="F54" s="30">
        <v>0</v>
      </c>
      <c r="G54" s="30">
        <f t="shared" ref="G54:G55" si="12">F54/31.102</f>
        <v>0</v>
      </c>
      <c r="H54" s="33">
        <v>0</v>
      </c>
      <c r="I54" s="33">
        <f t="shared" ref="I54:I56" si="13">H54/31.102</f>
        <v>0</v>
      </c>
      <c r="J54" s="43">
        <v>384997.51</v>
      </c>
      <c r="K54" s="43">
        <f t="shared" si="3"/>
        <v>12378.545109639252</v>
      </c>
      <c r="L54" s="44">
        <f t="shared" si="7"/>
        <v>486415.33</v>
      </c>
      <c r="M54" s="45">
        <f t="shared" si="5"/>
        <v>15639.358562150344</v>
      </c>
      <c r="N54" s="46">
        <v>85786.97</v>
      </c>
      <c r="O54" s="47">
        <v>935078</v>
      </c>
      <c r="P54" s="47">
        <v>6411180.9900000002</v>
      </c>
      <c r="Q54" s="49">
        <v>508833.99</v>
      </c>
      <c r="R54" s="47">
        <v>0</v>
      </c>
      <c r="S54" s="48">
        <v>706.58299999999997</v>
      </c>
      <c r="T54" s="47">
        <v>278446</v>
      </c>
    </row>
    <row r="55" spans="1:21" x14ac:dyDescent="0.35">
      <c r="A55" s="9">
        <v>2023</v>
      </c>
      <c r="B55" s="41">
        <v>0</v>
      </c>
      <c r="C55" s="42">
        <v>0</v>
      </c>
      <c r="D55" s="30">
        <v>109358.39</v>
      </c>
      <c r="E55" s="30">
        <f t="shared" si="8"/>
        <v>3516.1208282425569</v>
      </c>
      <c r="F55" s="30">
        <v>0</v>
      </c>
      <c r="G55" s="30">
        <f t="shared" si="12"/>
        <v>0</v>
      </c>
      <c r="H55" s="33">
        <v>0</v>
      </c>
      <c r="I55" s="33">
        <f t="shared" si="13"/>
        <v>0</v>
      </c>
      <c r="J55" s="43">
        <v>322754.83</v>
      </c>
      <c r="K55" s="43">
        <f>J55/31.102</f>
        <v>10377.301459713202</v>
      </c>
      <c r="L55" s="44">
        <f t="shared" si="7"/>
        <v>432113.22000000003</v>
      </c>
      <c r="M55" s="45">
        <f t="shared" si="5"/>
        <v>13893.42228795576</v>
      </c>
      <c r="N55" s="46">
        <v>67443.789999999994</v>
      </c>
      <c r="O55" s="47">
        <v>1851152</v>
      </c>
      <c r="P55" s="47">
        <v>8496699.9900000002</v>
      </c>
      <c r="Q55" s="49">
        <v>949051.83</v>
      </c>
      <c r="R55" s="47"/>
      <c r="S55" s="48">
        <v>523.70000000000005</v>
      </c>
      <c r="T55" s="47">
        <v>314538</v>
      </c>
    </row>
    <row r="56" spans="1:21" x14ac:dyDescent="0.35">
      <c r="A56" s="9">
        <v>2024</v>
      </c>
      <c r="B56" s="41">
        <v>0</v>
      </c>
      <c r="C56" s="42">
        <v>0</v>
      </c>
      <c r="D56" s="30">
        <v>144593</v>
      </c>
      <c r="E56" s="30">
        <f>D56/31.102</f>
        <v>4648.9936338499128</v>
      </c>
      <c r="F56" s="30">
        <v>0</v>
      </c>
      <c r="G56" s="30">
        <v>0</v>
      </c>
      <c r="H56" s="33">
        <v>0</v>
      </c>
      <c r="I56" s="33">
        <f t="shared" si="13"/>
        <v>0</v>
      </c>
      <c r="J56" s="43">
        <v>289474.34000000003</v>
      </c>
      <c r="K56" s="43">
        <v>9307.2579414122356</v>
      </c>
      <c r="L56" s="44">
        <f t="shared" si="7"/>
        <v>434067.34</v>
      </c>
      <c r="M56" s="45">
        <f t="shared" si="5"/>
        <v>13956.251575262148</v>
      </c>
      <c r="N56" s="46">
        <v>55870.84</v>
      </c>
      <c r="O56" s="47">
        <v>3333655</v>
      </c>
      <c r="P56" s="47">
        <v>12618998</v>
      </c>
      <c r="Q56" s="49">
        <v>1814591.1</v>
      </c>
      <c r="R56" s="47"/>
      <c r="S56" s="48">
        <v>1707</v>
      </c>
      <c r="T56" s="47">
        <v>291932</v>
      </c>
    </row>
    <row r="57" spans="1:21" ht="15" thickBot="1" x14ac:dyDescent="0.4">
      <c r="A57" s="9">
        <v>2025</v>
      </c>
      <c r="B57" s="73"/>
      <c r="C57" s="74"/>
      <c r="D57" s="75"/>
      <c r="E57" s="75"/>
      <c r="F57" s="75"/>
      <c r="G57" s="75"/>
      <c r="H57" s="76"/>
      <c r="I57" s="76"/>
      <c r="J57" s="77"/>
      <c r="K57" s="77"/>
      <c r="L57" s="78">
        <v>484320.64213855797</v>
      </c>
      <c r="M57" s="79"/>
      <c r="N57" s="80">
        <v>42453.81</v>
      </c>
      <c r="O57" s="81">
        <v>5619348</v>
      </c>
      <c r="P57" s="81">
        <v>15140958.214</v>
      </c>
      <c r="Q57" s="82">
        <v>1185985.1599999999</v>
      </c>
      <c r="R57" s="81"/>
      <c r="S57" s="83">
        <v>3908.625</v>
      </c>
      <c r="T57" s="81">
        <v>331402</v>
      </c>
    </row>
    <row r="58" spans="1:21" ht="15" thickBot="1" x14ac:dyDescent="0.4">
      <c r="A58" s="13" t="s">
        <v>19</v>
      </c>
      <c r="B58" s="22">
        <f>SUM(B11:B56)</f>
        <v>3471769.1080000005</v>
      </c>
      <c r="C58" s="23">
        <f>SUM(C11:C56)</f>
        <v>111625.26872869913</v>
      </c>
      <c r="D58" s="23">
        <f>SUM(D11:D56)</f>
        <v>355369.21</v>
      </c>
      <c r="E58" s="23">
        <f>SUM(E11:E56)</f>
        <v>11425.927914603562</v>
      </c>
      <c r="F58" s="23"/>
      <c r="G58" s="23"/>
      <c r="H58" s="23"/>
      <c r="I58" s="23"/>
      <c r="J58" s="23">
        <f>SUM(J11:J56)</f>
        <v>8771670.4399999976</v>
      </c>
      <c r="K58" s="23">
        <f>SUM(K11:K56)</f>
        <v>282029.14399375609</v>
      </c>
      <c r="L58" s="23">
        <f>SUM(L11:L56)</f>
        <v>13711516.437999999</v>
      </c>
      <c r="M58" s="24">
        <f>SUM(M11:M56)</f>
        <v>405080.34063705878</v>
      </c>
      <c r="N58" s="25">
        <f>SUM(N11:N57)</f>
        <v>4185846.6300000004</v>
      </c>
      <c r="O58" s="26">
        <f>SUM(O11:O57)</f>
        <v>22948455.630000003</v>
      </c>
      <c r="P58" s="26">
        <f>SUM(P11:P57)</f>
        <v>75818809.494000003</v>
      </c>
      <c r="Q58" s="27">
        <f>SUM(Q11:Q57)</f>
        <v>5340391.78</v>
      </c>
      <c r="R58" s="26">
        <f>SUM(R11:R56)</f>
        <v>39780</v>
      </c>
      <c r="S58" s="22">
        <f>SUM(S11:S57)</f>
        <v>80862.97</v>
      </c>
      <c r="T58" s="26">
        <f>SUM(T11:T56)</f>
        <v>884916</v>
      </c>
    </row>
  </sheetData>
  <mergeCells count="10">
    <mergeCell ref="F9:G9"/>
    <mergeCell ref="A1:T6"/>
    <mergeCell ref="H9:I9"/>
    <mergeCell ref="B9:C9"/>
    <mergeCell ref="D9:E9"/>
    <mergeCell ref="J9:K9"/>
    <mergeCell ref="B8:M8"/>
    <mergeCell ref="L9:M9"/>
    <mergeCell ref="B7:N7"/>
    <mergeCell ref="O7:T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Anisa Ramraj</dc:creator>
  <cp:lastModifiedBy>Richard Singh</cp:lastModifiedBy>
  <dcterms:created xsi:type="dcterms:W3CDTF">2025-03-12T13:17:05Z</dcterms:created>
  <dcterms:modified xsi:type="dcterms:W3CDTF">2026-06-26T14:01:55Z</dcterms:modified>
</cp:coreProperties>
</file>